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市对下转移支付预算表09-1" sheetId="13" r:id="rId13"/>
    <sheet name="市对下转移支付绩效目标表09-2" sheetId="14" r:id="rId14"/>
    <sheet name="新增资产配置表10" sheetId="15" r:id="rId15"/>
    <sheet name="上级转移支付补助项目支出预算表11" sheetId="16" r:id="rId16"/>
    <sheet name="部门项目中期规划预算表12" sheetId="17" r:id="rId17"/>
  </sheets>
  <definedNames>
    <definedName name="_xlnm.Print_Titles" localSheetId="0">'部门财务收支预算总表01-1'!$A:$A,'部门财务收支预算总表01-1'!$1:$1</definedName>
    <definedName name="_xlnm.Print_Titles" localSheetId="1">'部门收入预算表01-2'!$A:$A,'部门收入预算表01-2'!$1:$1</definedName>
    <definedName name="_xlnm.Print_Titles" localSheetId="2">'部门支出预算表01-3'!$A:$A,'部门支出预算表01-3'!$1:$1</definedName>
    <definedName name="_xlnm.Print_Titles" localSheetId="3">'部门财政拨款收支预算总表02-1'!$A:$A,'部门财政拨款收支预算总表02-1'!$1:$1</definedName>
    <definedName name="_xlnm.Print_Titles" localSheetId="4">'一般公共预算支出预算表02-2'!$A:$A,'一般公共预算支出预算表02-2'!$1:$5</definedName>
    <definedName name="_xlnm.Print_Titles" localSheetId="5">一般公共预算“三公”经费支出预算表03!$A:$A,一般公共预算“三公”经费支出预算表03!$1:$1</definedName>
    <definedName name="_xlnm.Print_Titles" localSheetId="6">部门基本支出预算表04!$A:$A,部门基本支出预算表04!$1:$1</definedName>
    <definedName name="_xlnm.Print_Titles" localSheetId="7">'部门项目支出预算表05-1'!$A:$A,'部门项目支出预算表05-1'!$1:$1</definedName>
    <definedName name="_xlnm.Print_Titles" localSheetId="8">'部门项目支出绩效目标表05-2'!$A:$A,'部门项目支出绩效目标表05-2'!$1:$1</definedName>
    <definedName name="_xlnm.Print_Titles" localSheetId="9">部门政府性基金预算支出预算表06!$A:$A,部门政府性基金预算支出预算表06!$1:$6</definedName>
    <definedName name="_xlnm.Print_Titles" localSheetId="10">部门政府采购预算表07!$A:$A,部门政府采购预算表07!$1:$1</definedName>
    <definedName name="_xlnm.Print_Titles" localSheetId="11">部门政府购买服务预算表08!$A:$A,部门政府购买服务预算表08!$1:$1</definedName>
    <definedName name="_xlnm.Print_Titles" localSheetId="12">'市对下转移支付预算表09-1'!$A:$A,'市对下转移支付预算表09-1'!$1:$1</definedName>
    <definedName name="_xlnm.Print_Titles" localSheetId="13">'市对下转移支付绩效目标表09-2'!$A:$A,'市对下转移支付绩效目标表09-2'!$1:$1</definedName>
    <definedName name="_xlnm.Print_Titles" localSheetId="14">新增资产配置表10!$A:$A,新增资产配置表10!$1:$1</definedName>
    <definedName name="_xlnm.Print_Titles" localSheetId="15">上级转移支付补助项目支出预算表11!$A:$A,上级转移支付补助项目支出预算表11!$1:$1</definedName>
    <definedName name="_xlnm.Print_Titles" localSheetId="16">部门项目中期规划预算表12!$A:$A,部门项目中期规划预算表12!$1:$1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<sst xmlns="http://schemas.openxmlformats.org/spreadsheetml/2006/main" count="1923" uniqueCount="592">
  <si>
    <t>预算01-1表</t>
  </si>
  <si>
    <t>单位：元</t>
  </si>
  <si>
    <t>收　　　　　　　　入</t>
  </si>
  <si>
    <t>支　　　　　　　　出</t>
  </si>
  <si>
    <t>项      目</t>
  </si>
  <si>
    <t>预算数</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</si>
  <si>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</si>
  <si>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</si>
  <si>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</si>
  <si>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</si>
  <si>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</si>
  <si>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</si>
  <si>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</si>
  <si>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</si>
  <si>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</si>
  <si>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五、单位资金</t>
  </si>
  <si>
    <t xml:space="preserve"> 五、教育支出</t>
  </si>
  <si>
    <t>1、事业收入</t>
  </si>
  <si>
    <t xml:space="preserve"> 六、科学技术支出 </t>
  </si>
  <si>
    <t>2、事业单位经营收入</t>
  </si>
  <si>
    <t xml:space="preserve"> 七、文化旅游体育与传媒支出</t>
  </si>
  <si>
    <t>3、上级补助收入</t>
  </si>
  <si>
    <t xml:space="preserve"> 八、社会保障和就业支出</t>
  </si>
  <si>
    <t>4、附属单位上缴收入</t>
  </si>
  <si>
    <t xml:space="preserve"> 九、卫生健康支出</t>
  </si>
  <si>
    <t>5、其他收入</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</si>
  <si>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</si>
  <si>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</si>
  <si>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</si>
  <si>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</si>
  <si>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</si>
  <si>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</si>
  <si>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</si>
  <si>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</si>
  <si>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</si>
  <si>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</si>
  <si>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</si>
  <si>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</si>
  <si>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</si>
  <si>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二十三、预备费</t>
  </si>
  <si>
    <t xml:space="preserve"> 二十四、其他支出</t>
  </si>
  <si>
    <t xml:space="preserve"> 二十五、转移性支出</t>
  </si>
  <si>
    <t xml:space="preserve"> 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</si>
  <si>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</si>
  <si>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</si>
  <si>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</si>
  <si>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</si>
  <si>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</si>
  <si>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</si>
  <si>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</si>
  <si>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</si>
  <si>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</si>
  <si>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</si>
  <si>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</si>
  <si>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</si>
  <si>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</si>
  <si>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</si>
  <si>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</si>
  <si>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</si>
  <si>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</si>
  <si>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</si>
  <si>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</si>
  <si>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t>
  </si>
  <si>
    <t>使用非财政拨款结余</t>
  </si>
  <si>
    <t>事业收入</t>
  </si>
  <si>
    <t>事业单位经营收入</t>
  </si>
  <si>
    <t>上级补助收入</t>
  </si>
  <si>
    <t>附属单位上缴收入</t>
  </si>
  <si>
    <t>其他收入</t>
  </si>
  <si>
    <t>752</t>
  </si>
  <si>
    <t>云南省昆明空港经济区水务局</t>
  </si>
  <si>
    <t>752001</t>
  </si>
  <si>
    <t>预算01-3表</t>
  </si>
  <si>
    <t>科目编码</t>
  </si>
  <si>
    <t>科目名称</t>
  </si>
  <si>
    <t>财政专户管理的支出</t>
  </si>
  <si>
    <t>基本支出</t>
  </si>
  <si>
    <t>项目支出</t>
  </si>
  <si>
    <t>事业支出</t>
  </si>
  <si>
    <t>事业单位经营支出</t>
  </si>
  <si>
    <t>上级补助支出</t>
  </si>
  <si>
    <t>附属单位补助支出</t>
  </si>
  <si>
    <t>其他支出</t>
  </si>
  <si>
    <t>1</t>
  </si>
  <si>
    <t>2</t>
  </si>
  <si>
    <t>3</t>
  </si>
  <si>
    <t>4</t>
  </si>
  <si>
    <t>5</t>
  </si>
  <si>
    <t>6</t>
  </si>
  <si>
    <t>7</t>
  </si>
  <si>
    <t>8</t>
  </si>
  <si>
    <t>9</t>
  </si>
  <si>
    <t>10</t>
  </si>
  <si>
    <t>11</t>
  </si>
  <si>
    <t>12</t>
  </si>
  <si>
    <t>13</t>
  </si>
  <si>
    <t>14</t>
  </si>
  <si>
    <t>15</t>
  </si>
  <si>
    <t>211</t>
  </si>
  <si>
    <t>节能环保支出</t>
  </si>
  <si>
    <t>21103</t>
  </si>
  <si>
    <t>污染防治</t>
  </si>
  <si>
    <t>2110302</t>
  </si>
  <si>
    <t>水体</t>
  </si>
  <si>
    <t>212</t>
  </si>
  <si>
    <t>城乡社区支出</t>
  </si>
  <si>
    <t>21201</t>
  </si>
  <si>
    <t>城乡社区管理事务</t>
  </si>
  <si>
    <t>2120103</t>
  </si>
  <si>
    <t>机关服务</t>
  </si>
  <si>
    <t>21213</t>
  </si>
  <si>
    <t>城市基础设施配套费安排的支出</t>
  </si>
  <si>
    <t>2121301</t>
  </si>
  <si>
    <t>城市公共设施</t>
  </si>
  <si>
    <t>21219</t>
  </si>
  <si>
    <t>国有土地使用权出让收入对应专项债务收入安排的支出</t>
  </si>
  <si>
    <t>2121903</t>
  </si>
  <si>
    <t>城市建设支出</t>
  </si>
  <si>
    <t>2121904</t>
  </si>
  <si>
    <t>农村基础设施建设支出</t>
  </si>
  <si>
    <t>213</t>
  </si>
  <si>
    <t>农林水支出</t>
  </si>
  <si>
    <t>21303</t>
  </si>
  <si>
    <t>水利</t>
  </si>
  <si>
    <t>2130301</t>
  </si>
  <si>
    <t>行政运行</t>
  </si>
  <si>
    <t>2130302</t>
  </si>
  <si>
    <t>一般行政管理事务</t>
  </si>
  <si>
    <t>2130305</t>
  </si>
  <si>
    <t>水利工程建设</t>
  </si>
  <si>
    <t>2130306</t>
  </si>
  <si>
    <t>水利工程运行与维护</t>
  </si>
  <si>
    <t>2130310</t>
  </si>
  <si>
    <t>水土保持</t>
  </si>
  <si>
    <t>2130311</t>
  </si>
  <si>
    <t>水资源节约管理与保护</t>
  </si>
  <si>
    <t>2130314</t>
  </si>
  <si>
    <t>防汛</t>
  </si>
  <si>
    <t>2130315</t>
  </si>
  <si>
    <t>抗旱</t>
  </si>
  <si>
    <t>2130321</t>
  </si>
  <si>
    <t>大中型水库移民后期扶持专项支出</t>
  </si>
  <si>
    <t>2130322</t>
  </si>
  <si>
    <t>水利安全监督</t>
  </si>
  <si>
    <t>2130333</t>
  </si>
  <si>
    <t>信息管理</t>
  </si>
  <si>
    <t>21366</t>
  </si>
  <si>
    <t>大中型水库库区基金安排的支出</t>
  </si>
  <si>
    <t>2136603</t>
  </si>
  <si>
    <t>库区防护工程维护</t>
  </si>
  <si>
    <t>21369</t>
  </si>
  <si>
    <t>国家重大水利工程建设基金安排的支出</t>
  </si>
  <si>
    <t>2136903</t>
  </si>
  <si>
    <t>地方重大水利工程建设</t>
  </si>
  <si>
    <t>预算02-1表</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</si>
  <si>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</si>
  <si>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</si>
  <si>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</si>
  <si>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</si>
  <si>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</si>
  <si>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</si>
  <si>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</si>
  <si>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</si>
  <si>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</si>
  <si>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</si>
  <si>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</si>
  <si>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</si>
  <si>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</si>
  <si>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</si>
  <si>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</si>
  <si>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</si>
  <si>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</si>
  <si>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</si>
  <si>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</si>
  <si>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</si>
  <si>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</si>
  <si>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</si>
  <si>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</si>
  <si>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</si>
  <si>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</si>
  <si>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</si>
  <si>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</si>
  <si>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</si>
  <si>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</si>
  <si>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</si>
  <si>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</si>
  <si>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（二十六）债务付息支出</t>
  </si>
  <si>
    <t>二、年终结转结余</t>
  </si>
  <si>
    <t>预算02-2表</t>
  </si>
  <si>
    <t>部门预算支出功能分类科目</t>
  </si>
  <si>
    <t>人员经费</t>
  </si>
  <si>
    <t>公用经费</t>
  </si>
  <si>
    <t>合  计</t>
  </si>
  <si>
    <t>预算03表</t>
  </si>
  <si>
    <t>“三公”经费合计</t>
  </si>
  <si>
    <t>因公出国（境）费</t>
  </si>
  <si>
    <t>公务用车购置及运行费</t>
  </si>
  <si>
    <t>公务接待费</t>
  </si>
  <si>
    <t>公务用车购置费</t>
  </si>
  <si>
    <t>公务用车运行费</t>
  </si>
  <si>
    <t>说明：本单位无此事项内容公开，故此表为空表。</t>
  </si>
  <si>
    <t>预算04表</t>
  </si>
  <si>
    <t>主管部门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</si>
  <si>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</si>
  <si>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</si>
  <si>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</si>
  <si>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</si>
  <si>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</si>
  <si>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</si>
  <si>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</si>
  <si>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</si>
  <si>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</si>
  <si>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</si>
  <si>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</si>
  <si>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</si>
  <si>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</si>
  <si>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</si>
  <si>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</si>
  <si>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</si>
  <si>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</si>
  <si>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预算05-1表</t>
  </si>
  <si>
    <t>项目分类</t>
  </si>
  <si>
    <t>项目单位</t>
  </si>
  <si>
    <t>经济科目编码</t>
  </si>
  <si>
    <t>经济科目名称</t>
  </si>
  <si>
    <t>本年拨款</t>
  </si>
  <si>
    <t>其中：本次下达</t>
  </si>
  <si>
    <t>专项业务类</t>
  </si>
  <si>
    <t>530018251100003518263</t>
  </si>
  <si>
    <t>（水务科）水土保持工作经费</t>
  </si>
  <si>
    <t>30227</t>
  </si>
  <si>
    <t>委托业务费</t>
  </si>
  <si>
    <t>530018251100003553049</t>
  </si>
  <si>
    <t>宝象河水利站运行经费</t>
  </si>
  <si>
    <t>30201</t>
  </si>
  <si>
    <t>办公费</t>
  </si>
  <si>
    <t>30213</t>
  </si>
  <si>
    <t>维修（护）费</t>
  </si>
  <si>
    <t>30305</t>
  </si>
  <si>
    <t>生活补助</t>
  </si>
  <si>
    <t>530018251100003553301</t>
  </si>
  <si>
    <t>河长制专项经费</t>
  </si>
  <si>
    <t>530018251100003553368</t>
  </si>
  <si>
    <t>滇中新区直管区滇池流域、牛栏江流域生态补偿金经费</t>
  </si>
  <si>
    <t>30905</t>
  </si>
  <si>
    <t>基础设施建设</t>
  </si>
  <si>
    <t>530018251100003554093</t>
  </si>
  <si>
    <t>水利工程水费专项资金</t>
  </si>
  <si>
    <t>31005</t>
  </si>
  <si>
    <t>530018251100003567452</t>
  </si>
  <si>
    <t>（综合科）业务专项经费</t>
  </si>
  <si>
    <t>530018251100003567572</t>
  </si>
  <si>
    <t>（水务科）宝象河水库清淤经费</t>
  </si>
  <si>
    <t>530018251100003568381</t>
  </si>
  <si>
    <t>滇中引水二期配套工程项目注册资本金缴交经费</t>
  </si>
  <si>
    <t>530018251100003569946</t>
  </si>
  <si>
    <t>偿还新宝象河水环境综合整治工程建设资金</t>
  </si>
  <si>
    <t>530018251100003583561</t>
  </si>
  <si>
    <t>回迁安置专项经费</t>
  </si>
  <si>
    <t>30209</t>
  </si>
  <si>
    <t>物业管理费</t>
  </si>
  <si>
    <t>530018251100003587357</t>
  </si>
  <si>
    <t>沙井水利站2025年运行经费</t>
  </si>
  <si>
    <t>530018251100003825241</t>
  </si>
  <si>
    <t>西冲大沟整治工程建设资金</t>
  </si>
  <si>
    <t>530018251100003825301</t>
  </si>
  <si>
    <t>滇中新区直管区新宝象河、槽河沿岸绿化管养项目资金</t>
  </si>
  <si>
    <t>530018251100003825314</t>
  </si>
  <si>
    <t>河道保洁专项经费</t>
  </si>
  <si>
    <t>民生类</t>
  </si>
  <si>
    <t>530018251100003555893</t>
  </si>
  <si>
    <t>防汛抗旱专项经费</t>
  </si>
  <si>
    <t>530018251100003567862</t>
  </si>
  <si>
    <t>棠梨坡村人饮改造工程项目资金</t>
  </si>
  <si>
    <t>530018251100004100284</t>
  </si>
  <si>
    <t>2025年水利发展预算资金</t>
  </si>
  <si>
    <t>事业发展类</t>
  </si>
  <si>
    <t>530018251100003518302</t>
  </si>
  <si>
    <t>（综合科）劳务派遣人员7人经费</t>
  </si>
  <si>
    <t>30226</t>
  </si>
  <si>
    <t>劳务费</t>
  </si>
  <si>
    <t>预算05-2表</t>
  </si>
  <si>
    <t>项目年度绩效目标</t>
  </si>
  <si>
    <t>一级指标</t>
  </si>
  <si>
    <t>二级指标</t>
  </si>
  <si>
    <t>三级指标</t>
  </si>
  <si>
    <t>指标性质</t>
  </si>
  <si>
    <t>指标值</t>
  </si>
  <si>
    <t>度量单位</t>
  </si>
  <si>
    <t>指标属性</t>
  </si>
  <si>
    <t>指标内容</t>
  </si>
  <si>
    <t>完成辖区小型水库维修养护工作，完成下达的38万元水利发展预算资金拨付。</t>
  </si>
  <si>
    <t>产出指标</t>
  </si>
  <si>
    <t>数量指标</t>
  </si>
  <si>
    <t>工程总量</t>
  </si>
  <si>
    <t>=</t>
  </si>
  <si>
    <t>100</t>
  </si>
  <si>
    <t>%</t>
  </si>
  <si>
    <t>定量指标</t>
  </si>
  <si>
    <t>工程总量完成情况</t>
  </si>
  <si>
    <t>质量指标</t>
  </si>
  <si>
    <t>竣工验收合格率</t>
  </si>
  <si>
    <t>&gt;=</t>
  </si>
  <si>
    <t>95</t>
  </si>
  <si>
    <t>定性指标</t>
  </si>
  <si>
    <t>反映项目验收情况。
竣工验收合格率=（验收合格单元工程数量/完工单元工程总数）×100%。</t>
  </si>
  <si>
    <t>时效指标</t>
  </si>
  <si>
    <t>计划开工率</t>
  </si>
  <si>
    <t>反映工程按计划开工情况。
项目按计划开工率=实际开工项目个数/按计划应开工项目个数×100%。</t>
  </si>
  <si>
    <t>效益指标</t>
  </si>
  <si>
    <t>社会效益</t>
  </si>
  <si>
    <t>受益人群覆盖率</t>
  </si>
  <si>
    <t>反映项目设计受益人群或地区的实现情况。
受益人群覆盖率=（实际实现受益人群数/计划实现受益人群数）*100%</t>
  </si>
  <si>
    <t>满意度指标</t>
  </si>
  <si>
    <t>服务对象满意度</t>
  </si>
  <si>
    <t>受益人群满意度</t>
  </si>
  <si>
    <t>调查人群中对设施建设或设施运行的满意度。
受益人群覆盖率=（调查人群中对设施建设或设施运行的人数/问卷调查人数）*100%</t>
  </si>
  <si>
    <t>完成2025年宝象河水利站基本支出及日常维修养护</t>
  </si>
  <si>
    <t>完成运行管理项目</t>
  </si>
  <si>
    <t>个</t>
  </si>
  <si>
    <t>为切实加强入库河道长效保护工作，努力营造良好的人居环境和生态环境，改善宝象河水库水质，保障城区居民生活饮用水水源质量</t>
  </si>
  <si>
    <t>工程质量</t>
  </si>
  <si>
    <t>&lt;=</t>
  </si>
  <si>
    <t>完成时限</t>
  </si>
  <si>
    <t>月</t>
  </si>
  <si>
    <t>完成项目的及时性和有效性</t>
  </si>
  <si>
    <t>成本指标</t>
  </si>
  <si>
    <t>经济成本指标</t>
  </si>
  <si>
    <t>242.4</t>
  </si>
  <si>
    <t>万元</t>
  </si>
  <si>
    <t xml:space="preserve">预算金额
</t>
  </si>
  <si>
    <t>生态效益</t>
  </si>
  <si>
    <t>保证水体水质，维护河道清洁</t>
  </si>
  <si>
    <t>Ⅲ</t>
  </si>
  <si>
    <t>类</t>
  </si>
  <si>
    <t>生态效益显著、治理范围内水生态环境改善，实现规划目标30分,对生态环境改善不明显得0分</t>
  </si>
  <si>
    <t>社会公众满意度</t>
  </si>
  <si>
    <t>90</t>
  </si>
  <si>
    <t>公众满意度</t>
  </si>
  <si>
    <t>完成新宝象河水环境综合整治工程结算审核，并偿还云南滇中水务有限公司垫付资金5600万元。</t>
  </si>
  <si>
    <t>资金拨付金额</t>
  </si>
  <si>
    <t>5600</t>
  </si>
  <si>
    <t>资金偿还金额</t>
  </si>
  <si>
    <t>工程验收合格率</t>
  </si>
  <si>
    <t>33869.11</t>
  </si>
  <si>
    <t>按工程管理规定及批复内容控制成本</t>
  </si>
  <si>
    <t>受益人覆盖率</t>
  </si>
  <si>
    <t>服务对象满意率</t>
  </si>
  <si>
    <t>根据《中华人民共和国水土保持法》《关于做好全市2023年度水土保持遥感监管有关工作的函》完成2025年滇中新区直管区水利部、省级图斑复核，编制2025年水土保持评估报告划定禁止开垦陡坡地，保障百草园水土保持科技示范园正常运转。</t>
  </si>
  <si>
    <t>违法图斑复核达标率</t>
  </si>
  <si>
    <t>水土流失率达标</t>
  </si>
  <si>
    <t>日期指标</t>
  </si>
  <si>
    <t>2025</t>
  </si>
  <si>
    <t>年</t>
  </si>
  <si>
    <t>是否在2025年按时完成</t>
  </si>
  <si>
    <t>1100000</t>
  </si>
  <si>
    <t>元</t>
  </si>
  <si>
    <t>水土保持工作经费超过预算</t>
  </si>
  <si>
    <t>水土流失防治率</t>
  </si>
  <si>
    <t>群众满意度</t>
  </si>
  <si>
    <t>群众满意度是否达标</t>
  </si>
  <si>
    <t>根据昆明市河（湖）长制工作领导小组办公室《关于印发&lt;昆明市螳螂川-普渡河、牛栏江流域河道生态补偿金核算结果通报&gt;的通知》、昆明市滇池流域河长制办公室《滇池流域河道生态补偿金核算结果通报》的文件要求，2019年至2023年，牛栏江流域需缴纳生态补偿金为149万元，滇池流域需缴纳生态补偿金75.8949万元。</t>
  </si>
  <si>
    <t>缴纳牛栏江流域生态补偿金</t>
  </si>
  <si>
    <t>缴纳滇池流域生态补偿金</t>
  </si>
  <si>
    <t>生态补偿金</t>
  </si>
  <si>
    <t>按时缴纳滇池流域生态补偿金</t>
  </si>
  <si>
    <t>按照通报核算结果缴纳滇池流域生态补偿金</t>
  </si>
  <si>
    <t>牛栏江流域水质达标情况</t>
  </si>
  <si>
    <t>保障水生态环境持续向好</t>
  </si>
  <si>
    <t>受益群众满意度</t>
  </si>
  <si>
    <t>辖区内居民满意度</t>
  </si>
  <si>
    <t xml:space="preserve">根据《昆明市2024年县级以上集中式饮用水源地水源地保护管理工作实施意见》文件精神，以排洪排涝为目的的功能性清淤及以水环境改善为目的的环境性清淤相结合，对宝象河水库底泥81万m3进行清理。						
</t>
  </si>
  <si>
    <t>水利工程水费收缴数</t>
  </si>
  <si>
    <t>800</t>
  </si>
  <si>
    <t>收缴和使用的水利工程水费是否达到800万元</t>
  </si>
  <si>
    <t>清淤工程质量达标率</t>
  </si>
  <si>
    <t xml:space="preserve">清淤工程质量是否达标
</t>
  </si>
  <si>
    <t>完成时间</t>
  </si>
  <si>
    <t>工程完工时间</t>
  </si>
  <si>
    <t>41000000</t>
  </si>
  <si>
    <t xml:space="preserve">工程建设成本是否超过预算
</t>
  </si>
  <si>
    <t>可持续影响</t>
  </si>
  <si>
    <t>工程运行情况</t>
  </si>
  <si>
    <t>建设或维修的水利工程使用年限至少达到5年</t>
  </si>
  <si>
    <t>受益群众的满意度</t>
  </si>
  <si>
    <t>根据《云南滇中新区综合管理部关于成立滇中新区涉水工作领导小组的通知》（滇中综函【2024】5号）文件精神，保障滇中水务局日常工作正常运行，工程项目正常推进。</t>
  </si>
  <si>
    <t>劳务派遣人数</t>
  </si>
  <si>
    <t>人</t>
  </si>
  <si>
    <t>劳务派遣工作人员7人费用</t>
  </si>
  <si>
    <t>工作质量达标率</t>
  </si>
  <si>
    <t>劳务派遣人员工作质量</t>
  </si>
  <si>
    <t>劳务派遣人员服务时限</t>
  </si>
  <si>
    <t>1.00</t>
  </si>
  <si>
    <t xml:space="preserve">劳务派遣人员服务时限
</t>
  </si>
  <si>
    <t>455000</t>
  </si>
  <si>
    <t>劳务派遣人员费用</t>
  </si>
  <si>
    <t>工作完成率</t>
  </si>
  <si>
    <t>98</t>
  </si>
  <si>
    <t>滇中水务局工作完成情况</t>
  </si>
  <si>
    <t>劳务派遣人员及滇中水务局满意度</t>
  </si>
  <si>
    <t>保障辖区内防汛抗旱工作正常开展，防汛抗旱灾害应急处置等工作</t>
  </si>
  <si>
    <t>确保水库正常运行，无洪水灾害</t>
  </si>
  <si>
    <t>座</t>
  </si>
  <si>
    <t>水库正常运行无洪旱灾害</t>
  </si>
  <si>
    <t>淹积水点处置时间</t>
  </si>
  <si>
    <t>小时</t>
  </si>
  <si>
    <t>发生淹积水情况时，在4小时内处置完毕</t>
  </si>
  <si>
    <t>经济效益</t>
  </si>
  <si>
    <t>保障抗旱供水安全</t>
  </si>
  <si>
    <t>发生中等干旱不受影响</t>
  </si>
  <si>
    <t>保障居民社会生活平稳</t>
  </si>
  <si>
    <t>发生干旱不受严重影响</t>
  </si>
  <si>
    <t>不发生山洪灾害事故</t>
  </si>
  <si>
    <t>群众满意度调查</t>
  </si>
  <si>
    <t>根据《昆明市2024年县级以上集中式饮用水源地水源地保护管理工作实施意见》，为构建现代化饮用水安全体保障体系，满足人民群众对优质水源地的需求，不断推进滇中新区水源地治理保护和现代化建设，确保宝象河水库水质稳定达标III类水，保障人民群众饮水安全。</t>
  </si>
  <si>
    <t>清淤率</t>
  </si>
  <si>
    <t>清淤质量保障率</t>
  </si>
  <si>
    <t>时限指标</t>
  </si>
  <si>
    <t>资金支付是否超时</t>
  </si>
  <si>
    <t>工程建设成本是否超过预算</t>
  </si>
  <si>
    <t>水质指标</t>
  </si>
  <si>
    <t>III</t>
  </si>
  <si>
    <t>宝象河水库水质是否达标</t>
  </si>
  <si>
    <t>群众满意度指标</t>
  </si>
  <si>
    <t>根据云南省昆明空港经济区2022年第20次主任办公会议精神及《关于印发新宝象河水环境综合整治工程回迁安置实施方案的通知》（云空港管通【2022】38号）、《关于印发沙井灌区楞口村农田灌溉道路建设项目回迁安置实施方案的通知》（云空港管通【2022】39号），完成云南滇中保障房公司减免6个月的物业费39682.89元拨付工作。</t>
  </si>
  <si>
    <t>拨付沙井灌区道路减免的6个月物业费</t>
  </si>
  <si>
    <t>36178.36</t>
  </si>
  <si>
    <t>拨付减免的6个月物业费</t>
  </si>
  <si>
    <t>拨付新宝象河工程减免的6个月物业费</t>
  </si>
  <si>
    <t>3504.53</t>
  </si>
  <si>
    <t>减免6个月的物业费缴纳</t>
  </si>
  <si>
    <t>按时完成资金拨付</t>
  </si>
  <si>
    <t>按管理办法及方案控制成本</t>
  </si>
  <si>
    <t>服务对象有益程度</t>
  </si>
  <si>
    <t>回迁安置户满意程度</t>
  </si>
  <si>
    <t>完成西冲大沟整治工程前期手续办理及完成工程建设，完成中央环保督查和滇池保护治理审计整改销号，完成完成资金支付1000万元。</t>
  </si>
  <si>
    <t>主体工程完成率</t>
  </si>
  <si>
    <t>反映主体工程完成情况。
主体工程完成率=（按计划完成主体工程的工程量/计划完成主体工程量）*100%。</t>
  </si>
  <si>
    <t>设计功能实现率</t>
  </si>
  <si>
    <t>反映建设项目设施设计功能的实现情况。
设计功能实现率=（实际实现设计功能数/计划实现设计功能数）*100%</t>
  </si>
  <si>
    <t>沙井水利站基本日常支出及沙井大沟的维修养护。</t>
  </si>
  <si>
    <t>工程维修养护</t>
  </si>
  <si>
    <t>维修养护的工程数量</t>
  </si>
  <si>
    <t xml:space="preserve">工程质量
</t>
  </si>
  <si>
    <t>完工时间</t>
  </si>
  <si>
    <t xml:space="preserve">工程完成时间
</t>
  </si>
  <si>
    <t>186</t>
  </si>
  <si>
    <t>运行年数</t>
  </si>
  <si>
    <t>维修后工程运行年限</t>
  </si>
  <si>
    <t>受益对象满意度</t>
  </si>
  <si>
    <t>保障新区水务局2025年工作正常开展</t>
  </si>
  <si>
    <t>档案整理数量达标率</t>
  </si>
  <si>
    <t xml:space="preserve">档案整理数量
</t>
  </si>
  <si>
    <t>办公用品质量达标率</t>
  </si>
  <si>
    <t>办公用品质量</t>
  </si>
  <si>
    <t>500000</t>
  </si>
  <si>
    <t>资金支付是否超过预算</t>
  </si>
  <si>
    <t>新区水务工作质量指标</t>
  </si>
  <si>
    <t>新区水务工作高质量开展</t>
  </si>
  <si>
    <t>实施棠梨坡农村人饮工程，解决棠梨坡村饮水问题</t>
  </si>
  <si>
    <t>截至当年底，项目资金完成率（%）</t>
  </si>
  <si>
    <t>&gt;</t>
  </si>
  <si>
    <t>项目资金完成额（包括与项目实际建设完成的单位工程、分部工程或分项工程的实物工程量相对应的项目投资完成额等）/项目资金预算额*100%</t>
  </si>
  <si>
    <t>控制在批复的预算内的项目比例</t>
  </si>
  <si>
    <t>根据《昆明市城镇绿化条例》的规定要求及部门职能职责，为改善生态环境，美化生活环境，完成项目绿化养护管理招标工作，通过绿化养护企业对项目所属范围内的绿地进行养护和管理，绿地乔木、灌木及植被正常生长，实现绿化管养达标率95%，有效改善居民生活环境、河道沿岸生态环境。</t>
  </si>
  <si>
    <t>管养范围、数量</t>
  </si>
  <si>
    <t>条</t>
  </si>
  <si>
    <t>反映新宝象河、槽河管理范围内绿化管养情况。</t>
  </si>
  <si>
    <t>新宝象河绿化管养工作</t>
  </si>
  <si>
    <t>反映绿化管养质量达标率。</t>
  </si>
  <si>
    <t>槽河绿化管养工作</t>
  </si>
  <si>
    <t>&lt;</t>
  </si>
  <si>
    <t>2100000</t>
  </si>
  <si>
    <t>不超出2100000元年度预算。</t>
  </si>
  <si>
    <t>是否可持续影响</t>
  </si>
  <si>
    <t>反映绿化管养环境提升情况</t>
  </si>
  <si>
    <t>反映服务对象是否满意</t>
  </si>
  <si>
    <t>根据昆明市滇池流域河长制办公室文件《关于加强滇池水面、入湖河道（支流沟渠）及排水设施保洁管理工作的通知》的文件要求，开展河道保洁工作，保障河道及支流沟渠日常保洁管护，及时将河道垃圾漂浮物，避免垃圾对河道水质及景观造成影响。</t>
  </si>
  <si>
    <t>河道及支流沟渠日常保洁管护工作</t>
  </si>
  <si>
    <t>开展河道保洁工作，需保洁河道共5条（包括新宝象河、槽河、花庄河、对龙河、西冲大沟），河道保洁包括打捞河道垃圾漂浮物、保洁河道边坡绿化及河道管护通道等。</t>
  </si>
  <si>
    <t>开展河道保洁工作，需保洁河道共5条（包括新宝象河、槽河、花庄河、对龙河、西冲大沟），河道保洁包括打捞河道垃圾漂浮物、保洁河道边坡及河道管护通道等。</t>
  </si>
  <si>
    <t>2430000</t>
  </si>
  <si>
    <t>不超出2430000元年度预算。</t>
  </si>
  <si>
    <t>改善河道水质及提升景观，保障滇池流域及牛栏江流域水质达标</t>
  </si>
  <si>
    <t>新宝象河、对龙河2025年市级水质考核情况</t>
  </si>
  <si>
    <t xml:space="preserve">按照资金分摊方案及工作要求，完成4643万元项目资本金缴纳工作。						
</t>
  </si>
  <si>
    <t>资金拨付率</t>
  </si>
  <si>
    <t xml:space="preserve">实际缴纳的项目资本金金额与计划缴纳金额的比例。
</t>
  </si>
  <si>
    <t>完成缴纳额</t>
  </si>
  <si>
    <t>4653</t>
  </si>
  <si>
    <t>缴纳金额</t>
  </si>
  <si>
    <t>缴纳滞后月数</t>
  </si>
  <si>
    <t>0</t>
  </si>
  <si>
    <t>项目资本金是否在规定的时间内完成缴纳。
空</t>
  </si>
  <si>
    <t>9306</t>
  </si>
  <si>
    <t xml:space="preserve">累计项目资本资金拨付情况。
</t>
  </si>
  <si>
    <t>受益率</t>
  </si>
  <si>
    <t>项目受益情况</t>
  </si>
  <si>
    <t>94</t>
  </si>
  <si>
    <t>服务对象满意程度</t>
  </si>
  <si>
    <t>根据《关于印发昆明市2024年云南省全面推行河湖长制工作要点市级任务分解表的通知》的文件要求，开展巡河、编制“一河一策”等相关工作，“守护幸福河湖”短视频拍摄费用10万元，一河一策编制费用30万，河道管网防汛安全水质提升巡查工作费用30万，切实提升河湖治理体系和治理能力现代化水平，持续改善河湖面貌和水生态环境，保障滇中新区直管区河长制工作有序开展。</t>
  </si>
  <si>
    <t>河道管网防汛安全水质提升巡查</t>
  </si>
  <si>
    <t>按质按量完成河道及管网巡查工作</t>
  </si>
  <si>
    <t>“守护幸福河湖”短视频拍摄工作</t>
  </si>
  <si>
    <t>完成“守护幸福河湖”短视频拍摄</t>
  </si>
  <si>
    <t>一河一策编制</t>
  </si>
  <si>
    <t>16</t>
  </si>
  <si>
    <t>份</t>
  </si>
  <si>
    <t>根据市级要求完成滇中新区5条主要河道的一河一策及11座水库的一库一策编制工作</t>
  </si>
  <si>
    <t>巡查河道管道情况</t>
  </si>
  <si>
    <t>开展河道巡河工作，巡查河道共5条（包括新宝象河、槽河、花庄河、对龙河、西冲大沟）</t>
  </si>
  <si>
    <t>2个“守护幸福河湖”短视频拍摄时长均达到5分钟得5分</t>
  </si>
  <si>
    <t>根据市级要求完成滇中新区一河一策编制工作</t>
  </si>
  <si>
    <t>700000</t>
  </si>
  <si>
    <t>不超出70万元年度预算。</t>
  </si>
  <si>
    <t>新宝象河水质达标</t>
  </si>
  <si>
    <t>以河长制工作为抓手，确保水环境治理取得明显成效，新宝象河达到地表水III类考核指标。</t>
  </si>
  <si>
    <t>预算06表</t>
  </si>
  <si>
    <t>政府性基金预算支出预算表</t>
  </si>
  <si>
    <t>单位名称：昆明市发展和改革委员会</t>
  </si>
  <si>
    <t>政府性基金预算支出</t>
  </si>
  <si>
    <t>预算07表</t>
  </si>
  <si>
    <t>预算项目</t>
  </si>
  <si>
    <t>采购项目</t>
  </si>
  <si>
    <t>采购品目</t>
  </si>
  <si>
    <t>计量
单位</t>
  </si>
  <si>
    <t>数量</t>
  </si>
  <si>
    <t>面向中小企业预留资金</t>
  </si>
  <si>
    <t>政府性基金</t>
  </si>
  <si>
    <t>国有资本经营收益</t>
  </si>
  <si>
    <t>财政专户管理的收入</t>
  </si>
  <si>
    <t>单位自筹</t>
  </si>
  <si>
    <t>复印纸</t>
  </si>
  <si>
    <t>盒</t>
  </si>
  <si>
    <t>滇中新区直管区新宝象河、槽河沿岸绿化管养项目</t>
  </si>
  <si>
    <t>园林绿化管理服务</t>
  </si>
  <si>
    <t>滇中新区直管区河道保洁</t>
  </si>
  <si>
    <t>清扫服务</t>
  </si>
  <si>
    <t>备注：当面向中小企业预留资金大于合计时，面向中小企业预留资金为三年预计数。</t>
  </si>
  <si>
    <t>预算08表</t>
  </si>
  <si>
    <t>政府购买服务项目</t>
  </si>
  <si>
    <t>政府购买服务指导性目录代码</t>
  </si>
  <si>
    <t>基本支出/项目支出</t>
  </si>
  <si>
    <t>所属服务类别</t>
  </si>
  <si>
    <t>所属服务领域</t>
  </si>
  <si>
    <t>购买内容简述</t>
  </si>
  <si>
    <t>A0608 生态资源管护服务</t>
  </si>
  <si>
    <t>A 公共服务</t>
  </si>
  <si>
    <t>为保障新宝象河、槽河沿岸绿化成活率，保障绿化美观，提升河道水质，需对新宝象河、槽河沿岸绿化进行管养。</t>
  </si>
  <si>
    <t>A1101 公共设施管理服务</t>
  </si>
  <si>
    <t>为保障河道及支流沟渠日常保洁管护，及时将河道垃圾漂浮物打捞上岸，改善河湖面貌和水生态环境，根据昆明市滇池流域河长制办公室文件《关于加强滇池水面、入湖河道（支流沟渠）及排水设施保洁管理工作的通知》的文件要求，开展河道保洁工作。</t>
  </si>
  <si>
    <t>预算09-1表</t>
  </si>
  <si>
    <t>单位名称（项目）</t>
  </si>
  <si>
    <t>地区</t>
  </si>
  <si>
    <t>盘龙区</t>
  </si>
  <si>
    <t>五华区</t>
  </si>
  <si>
    <t>西山区</t>
  </si>
  <si>
    <t>官渡区</t>
  </si>
  <si>
    <t>呈贡区</t>
  </si>
  <si>
    <t>晋宁区</t>
  </si>
  <si>
    <t>东川区</t>
  </si>
  <si>
    <t>富民县</t>
  </si>
  <si>
    <t>宜良县</t>
  </si>
  <si>
    <t>石林县</t>
  </si>
  <si>
    <t>禄劝县</t>
  </si>
  <si>
    <t>寻甸县</t>
  </si>
  <si>
    <t>高新区</t>
  </si>
  <si>
    <t>滇池旅游度假区</t>
  </si>
  <si>
    <t>阳宗海管委会</t>
  </si>
  <si>
    <t>滇中新区</t>
  </si>
  <si>
    <t>安宁市</t>
  </si>
  <si>
    <t>经开区</t>
  </si>
  <si>
    <t>嵩明县</t>
  </si>
  <si>
    <t>磨憨经济合作区</t>
  </si>
  <si>
    <t>预算09-2表</t>
  </si>
  <si>
    <t xml:space="preserve">预算10表
</t>
  </si>
  <si>
    <t>资产类别</t>
  </si>
  <si>
    <t>资产分类代码.名称</t>
  </si>
  <si>
    <t>资产名称</t>
  </si>
  <si>
    <t>计量单位</t>
  </si>
  <si>
    <t>财政部门批复数（元）</t>
  </si>
  <si>
    <t>单价</t>
  </si>
  <si>
    <t>金额</t>
  </si>
  <si>
    <t>预算11表</t>
  </si>
  <si>
    <t>上级补助</t>
  </si>
  <si>
    <t>预算12表</t>
  </si>
  <si>
    <t>项目级次</t>
  </si>
  <si>
    <t>311 专项业务类</t>
  </si>
  <si>
    <t>本级</t>
  </si>
  <si>
    <t>312 民生类</t>
  </si>
  <si>
    <t>313 事业发展类</t>
  </si>
  <si>
    <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</si>
</sst>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hh:mm:ss"/>
    <numFmt numFmtId="177" formatCode="yyyy/mm/dd"/>
    <numFmt numFmtId="178" formatCode="#,##0.00;\-#,##0.00;;@"/>
    <numFmt numFmtId="179" formatCode="hh:mm:ss"/>
    <numFmt numFmtId="180" formatCode="#,##0;\-#,##0;;@"/>
  </numFmts>
  <fonts count="36">
    <font>
      <sz val="11"/>
      <color theme="1"/>
      <name val="宋体"/>
      <charset val="134"/>
      <scheme val="minor"/>
    </font>
    <font>
      <sz val="10"/>
      <color rgb="FF000000"/>
      <name val="宋体"/>
      <charset val="134"/>
    </font>
    <font>
      <sz val="9"/>
      <color rgb="FF000000"/>
      <name val="宋体"/>
      <charset val="134"/>
    </font>
    <font>
      <b/>
      <sz val="23"/>
      <color rgb="FF000000"/>
      <name val="宋体"/>
      <charset val="134"/>
    </font>
    <font>
      <sz val="11"/>
      <color rgb="FF000000"/>
      <name val="宋体"/>
      <charset val="134"/>
    </font>
    <font>
      <sz val="9"/>
      <color theme="1"/>
      <name val="宋体"/>
      <charset val="134"/>
    </font>
    <font>
      <sz val="10"/>
      <color rgb="FF000000"/>
      <name val="Arial"/>
      <charset val="134"/>
    </font>
    <font>
      <b/>
      <sz val="23.95"/>
      <color rgb="FF000000"/>
      <name val="宋体"/>
      <charset val="134"/>
    </font>
    <font>
      <b/>
      <sz val="22"/>
      <color rgb="FF000000"/>
      <name val="宋体"/>
      <charset val="134"/>
    </font>
    <font>
      <sz val="10"/>
      <color rgb="FFFFFFFF"/>
      <name val="宋体"/>
      <charset val="134"/>
    </font>
    <font>
      <b/>
      <sz val="21"/>
      <color rgb="FF000000"/>
      <name val="宋体"/>
      <charset val="134"/>
    </font>
    <font>
      <b/>
      <sz val="18"/>
      <color rgb="FF000000"/>
      <name val="宋体"/>
      <charset val="134"/>
    </font>
    <font>
      <sz val="9.75"/>
      <color rgb="FF000000"/>
      <name val="SimSun"/>
      <charset val="134"/>
    </font>
    <font>
      <b/>
      <sz val="9"/>
      <color rgb="FF000000"/>
      <name val="宋体"/>
      <charset val="134"/>
    </font>
    <font>
      <b/>
      <sz val="9"/>
      <color theme="1"/>
      <name val="宋体"/>
      <charset val="134"/>
    </font>
    <font>
      <sz val="12"/>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宋体"/>
      <charset val="134"/>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xf numFmtId="43" fontId="15" fillId="0" borderId="0" applyFont="0" applyFill="0" applyBorder="0" applyAlignment="0" applyProtection="0">
      <alignment vertical="center"/>
    </xf>
    <xf numFmtId="44" fontId="15" fillId="0" borderId="0" applyFont="0" applyFill="0" applyBorder="0" applyAlignment="0" applyProtection="0">
      <alignment vertical="center"/>
    </xf>
    <xf numFmtId="9" fontId="15" fillId="0" borderId="0" applyFont="0" applyFill="0" applyBorder="0" applyAlignment="0" applyProtection="0">
      <alignment vertical="center"/>
    </xf>
    <xf numFmtId="41" fontId="15" fillId="0" borderId="0" applyFont="0" applyFill="0" applyBorder="0" applyAlignment="0" applyProtection="0">
      <alignment vertical="center"/>
    </xf>
    <xf numFmtId="42" fontId="15" fillId="0" borderId="0" applyFon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5" fillId="3" borderId="14" applyNumberFormat="0" applyFon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15" applyNumberFormat="0" applyFill="0" applyAlignment="0" applyProtection="0">
      <alignment vertical="center"/>
    </xf>
    <xf numFmtId="0" fontId="22" fillId="0" borderId="15" applyNumberFormat="0" applyFill="0" applyAlignment="0" applyProtection="0">
      <alignment vertical="center"/>
    </xf>
    <xf numFmtId="0" fontId="23" fillId="0" borderId="16" applyNumberFormat="0" applyFill="0" applyAlignment="0" applyProtection="0">
      <alignment vertical="center"/>
    </xf>
    <xf numFmtId="0" fontId="23" fillId="0" borderId="0" applyNumberFormat="0" applyFill="0" applyBorder="0" applyAlignment="0" applyProtection="0">
      <alignment vertical="center"/>
    </xf>
    <xf numFmtId="0" fontId="24" fillId="4" borderId="17" applyNumberFormat="0" applyAlignment="0" applyProtection="0">
      <alignment vertical="center"/>
    </xf>
    <xf numFmtId="0" fontId="25" fillId="5" borderId="18" applyNumberFormat="0" applyAlignment="0" applyProtection="0">
      <alignment vertical="center"/>
    </xf>
    <xf numFmtId="0" fontId="26" fillId="5" borderId="17" applyNumberFormat="0" applyAlignment="0" applyProtection="0">
      <alignment vertical="center"/>
    </xf>
    <xf numFmtId="0" fontId="27" fillId="6" borderId="19" applyNumberFormat="0" applyAlignment="0" applyProtection="0">
      <alignment vertical="center"/>
    </xf>
    <xf numFmtId="0" fontId="28" fillId="0" borderId="20" applyNumberFormat="0" applyFill="0" applyAlignment="0" applyProtection="0">
      <alignment vertical="center"/>
    </xf>
    <xf numFmtId="0" fontId="29" fillId="0" borderId="21" applyNumberFormat="0" applyFill="0" applyAlignment="0" applyProtection="0">
      <alignment vertical="center"/>
    </xf>
    <xf numFmtId="0" fontId="30" fillId="7" borderId="0" applyNumberFormat="0" applyBorder="0" applyAlignment="0" applyProtection="0">
      <alignment vertical="center"/>
    </xf>
    <xf numFmtId="0" fontId="31" fillId="8" borderId="0" applyNumberFormat="0" applyBorder="0" applyAlignment="0" applyProtection="0">
      <alignment vertical="center"/>
    </xf>
    <xf numFmtId="0" fontId="32" fillId="9" borderId="0" applyNumberFormat="0" applyBorder="0" applyAlignment="0" applyProtection="0">
      <alignment vertical="center"/>
    </xf>
    <xf numFmtId="0" fontId="33" fillId="10" borderId="0" applyNumberFormat="0" applyBorder="0" applyAlignment="0" applyProtection="0">
      <alignment vertical="center"/>
    </xf>
    <xf numFmtId="0" fontId="34" fillId="11" borderId="0" applyNumberFormat="0" applyBorder="0" applyAlignment="0" applyProtection="0">
      <alignment vertical="center"/>
    </xf>
    <xf numFmtId="0" fontId="34" fillId="12" borderId="0" applyNumberFormat="0" applyBorder="0" applyAlignment="0" applyProtection="0">
      <alignment vertical="center"/>
    </xf>
    <xf numFmtId="0" fontId="33" fillId="13" borderId="0" applyNumberFormat="0" applyBorder="0" applyAlignment="0" applyProtection="0">
      <alignment vertical="center"/>
    </xf>
    <xf numFmtId="0" fontId="33" fillId="14" borderId="0" applyNumberFormat="0" applyBorder="0" applyAlignment="0" applyProtection="0">
      <alignment vertical="center"/>
    </xf>
    <xf numFmtId="0" fontId="34" fillId="15" borderId="0" applyNumberFormat="0" applyBorder="0" applyAlignment="0" applyProtection="0">
      <alignment vertical="center"/>
    </xf>
    <xf numFmtId="0" fontId="34" fillId="16" borderId="0" applyNumberFormat="0" applyBorder="0" applyAlignment="0" applyProtection="0">
      <alignment vertical="center"/>
    </xf>
    <xf numFmtId="0" fontId="33" fillId="17" borderId="0" applyNumberFormat="0" applyBorder="0" applyAlignment="0" applyProtection="0">
      <alignment vertical="center"/>
    </xf>
    <xf numFmtId="0" fontId="33" fillId="18" borderId="0" applyNumberFormat="0" applyBorder="0" applyAlignment="0" applyProtection="0">
      <alignment vertical="center"/>
    </xf>
    <xf numFmtId="0" fontId="34" fillId="19" borderId="0" applyNumberFormat="0" applyBorder="0" applyAlignment="0" applyProtection="0">
      <alignment vertical="center"/>
    </xf>
    <xf numFmtId="0" fontId="34" fillId="20" borderId="0" applyNumberFormat="0" applyBorder="0" applyAlignment="0" applyProtection="0">
      <alignment vertical="center"/>
    </xf>
    <xf numFmtId="0" fontId="33" fillId="21" borderId="0" applyNumberFormat="0" applyBorder="0" applyAlignment="0" applyProtection="0">
      <alignment vertical="center"/>
    </xf>
    <xf numFmtId="0" fontId="33" fillId="22" borderId="0" applyNumberFormat="0" applyBorder="0" applyAlignment="0" applyProtection="0">
      <alignment vertical="center"/>
    </xf>
    <xf numFmtId="0" fontId="34" fillId="23" borderId="0" applyNumberFormat="0" applyBorder="0" applyAlignment="0" applyProtection="0">
      <alignment vertical="center"/>
    </xf>
    <xf numFmtId="0" fontId="34" fillId="24" borderId="0" applyNumberFormat="0" applyBorder="0" applyAlignment="0" applyProtection="0">
      <alignment vertical="center"/>
    </xf>
    <xf numFmtId="0" fontId="33" fillId="25" borderId="0" applyNumberFormat="0" applyBorder="0" applyAlignment="0" applyProtection="0">
      <alignment vertical="center"/>
    </xf>
    <xf numFmtId="0" fontId="33" fillId="26" borderId="0" applyNumberFormat="0" applyBorder="0" applyAlignment="0" applyProtection="0">
      <alignment vertical="center"/>
    </xf>
    <xf numFmtId="0" fontId="34" fillId="27" borderId="0" applyNumberFormat="0" applyBorder="0" applyAlignment="0" applyProtection="0">
      <alignment vertical="center"/>
    </xf>
    <xf numFmtId="0" fontId="34" fillId="28" borderId="0" applyNumberFormat="0" applyBorder="0" applyAlignment="0" applyProtection="0">
      <alignment vertical="center"/>
    </xf>
    <xf numFmtId="0" fontId="33" fillId="29" borderId="0" applyNumberFormat="0" applyBorder="0" applyAlignment="0" applyProtection="0">
      <alignment vertical="center"/>
    </xf>
    <xf numFmtId="0" fontId="33" fillId="30" borderId="0" applyNumberFormat="0" applyBorder="0" applyAlignment="0" applyProtection="0">
      <alignment vertical="center"/>
    </xf>
    <xf numFmtId="0" fontId="34" fillId="31" borderId="0" applyNumberFormat="0" applyBorder="0" applyAlignment="0" applyProtection="0">
      <alignment vertical="center"/>
    </xf>
    <xf numFmtId="0" fontId="34" fillId="32" borderId="0" applyNumberFormat="0" applyBorder="0" applyAlignment="0" applyProtection="0">
      <alignment vertical="center"/>
    </xf>
    <xf numFmtId="0" fontId="33" fillId="33" borderId="0" applyNumberFormat="0" applyBorder="0" applyAlignment="0" applyProtection="0">
      <alignment vertical="center"/>
    </xf>
    <xf numFmtId="176" fontId="35" fillId="0" borderId="7">
      <alignment horizontal="right" vertical="center"/>
    </xf>
    <xf numFmtId="177" fontId="35" fillId="0" borderId="7">
      <alignment horizontal="right" vertical="center"/>
    </xf>
    <xf numFmtId="10" fontId="35" fillId="0" borderId="7">
      <alignment horizontal="right" vertical="center"/>
    </xf>
    <xf numFmtId="178" fontId="35" fillId="0" borderId="7">
      <alignment horizontal="right" vertical="center"/>
    </xf>
    <xf numFmtId="49" fontId="35" fillId="0" borderId="7">
      <alignment horizontal="left" vertical="center" wrapText="1"/>
    </xf>
    <xf numFmtId="178" fontId="35" fillId="0" borderId="7">
      <alignment horizontal="right" vertical="center"/>
    </xf>
    <xf numFmtId="179" fontId="35" fillId="0" borderId="7">
      <alignment horizontal="right" vertical="center"/>
    </xf>
    <xf numFmtId="180" fontId="35" fillId="0" borderId="7">
      <alignment horizontal="right" vertical="center"/>
    </xf>
  </cellStyleXfs>
  <cellXfs count="198">
    <xf numFmtId="0" fontId="0" fillId="0" borderId="0" xfId="0" applyFont="1" applyBorder="1"/>
    <xf numFmtId="0" fontId="0" fillId="0" borderId="0" xfId="0" applyFont="1" applyBorder="1" applyAlignment="1">
      <alignment horizontal="center" vertical="center"/>
    </xf>
    <xf numFmtId="49" fontId="1" fillId="0" borderId="0" xfId="0" applyNumberFormat="1" applyFont="1" applyBorder="1"/>
    <xf numFmtId="0" fontId="2" fillId="0" borderId="0" xfId="0" applyFont="1" applyBorder="1" applyAlignment="1" applyProtection="1">
      <alignment horizontal="right" vertical="center"/>
      <protection locked="0"/>
    </xf>
    <xf numFmtId="0" fontId="3" fillId="0" borderId="0" xfId="0" applyFont="1" applyBorder="1" applyAlignment="1">
      <alignment horizontal="center" vertical="center"/>
    </xf>
    <xf numFmtId="0" fontId="2" fillId="0" borderId="0" xfId="0" applyFont="1" applyBorder="1" applyAlignment="1" applyProtection="1">
      <alignment horizontal="left" vertical="center"/>
      <protection locked="0"/>
    </xf>
    <xf numFmtId="0" fontId="4" fillId="0" borderId="0" xfId="0" applyFont="1" applyBorder="1" applyAlignment="1">
      <alignment horizontal="left" vertical="center"/>
    </xf>
    <xf numFmtId="0" fontId="4" fillId="0" borderId="0" xfId="0" applyFont="1" applyBorder="1"/>
    <xf numFmtId="0" fontId="2" fillId="0" borderId="0" xfId="0" applyFont="1" applyBorder="1" applyAlignment="1" applyProtection="1">
      <alignment horizontal="right"/>
      <protection locked="0"/>
    </xf>
    <xf numFmtId="0" fontId="4" fillId="0" borderId="1" xfId="0" applyFont="1" applyBorder="1" applyAlignment="1" applyProtection="1">
      <alignment horizontal="center" vertical="center" wrapText="1"/>
      <protection locked="0"/>
    </xf>
    <xf numFmtId="0" fontId="4" fillId="0" borderId="1" xfId="0" applyFont="1" applyBorder="1" applyAlignment="1">
      <alignment horizontal="center"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pplyProtection="1">
      <alignment horizontal="center" vertical="center" wrapText="1"/>
      <protection locked="0"/>
    </xf>
    <xf numFmtId="0" fontId="4" fillId="0" borderId="5" xfId="0" applyFont="1" applyBorder="1" applyAlignment="1">
      <alignment horizontal="center" vertical="center" wrapText="1"/>
    </xf>
    <xf numFmtId="0" fontId="4" fillId="0" borderId="1" xfId="0" applyFont="1" applyBorder="1" applyAlignment="1">
      <alignment horizontal="center" vertical="center"/>
    </xf>
    <xf numFmtId="0" fontId="4" fillId="2" borderId="6" xfId="0" applyFont="1" applyFill="1" applyBorder="1" applyAlignment="1" applyProtection="1">
      <alignment horizontal="center" vertical="center" wrapText="1"/>
      <protection locked="0"/>
    </xf>
    <xf numFmtId="0" fontId="4" fillId="0" borderId="6" xfId="0" applyFont="1" applyBorder="1" applyAlignment="1">
      <alignment horizontal="center" vertical="center" wrapText="1"/>
    </xf>
    <xf numFmtId="0" fontId="4" fillId="0" borderId="6" xfId="0" applyFont="1" applyBorder="1" applyAlignment="1">
      <alignment horizontal="center" vertical="center"/>
    </xf>
    <xf numFmtId="0" fontId="1" fillId="0" borderId="7" xfId="0" applyFont="1" applyBorder="1" applyAlignment="1">
      <alignment horizontal="center" vertical="center"/>
    </xf>
    <xf numFmtId="0" fontId="2" fillId="2" borderId="7" xfId="0" applyFont="1" applyFill="1" applyBorder="1" applyAlignment="1" applyProtection="1">
      <alignment horizontal="left" vertical="center" wrapText="1"/>
      <protection locked="0"/>
    </xf>
    <xf numFmtId="0" fontId="2" fillId="0" borderId="7" xfId="0" applyFont="1" applyBorder="1" applyAlignment="1" applyProtection="1">
      <alignment horizontal="left" vertical="center"/>
      <protection locked="0"/>
    </xf>
    <xf numFmtId="4" fontId="2" fillId="0" borderId="7" xfId="0" applyNumberFormat="1" applyFont="1" applyBorder="1" applyAlignment="1" applyProtection="1">
      <alignment horizontal="right" vertical="center" wrapText="1"/>
      <protection locked="0"/>
    </xf>
    <xf numFmtId="49" fontId="5" fillId="0" borderId="7" xfId="53" applyNumberFormat="1" applyFont="1" applyBorder="1">
      <alignment horizontal="left" vertical="center" wrapText="1"/>
    </xf>
    <xf numFmtId="0" fontId="2" fillId="0" borderId="2" xfId="0" applyFont="1" applyBorder="1" applyAlignment="1" applyProtection="1">
      <alignment horizontal="center"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4" fillId="2" borderId="1" xfId="0" applyFont="1" applyFill="1" applyBorder="1" applyAlignment="1">
      <alignment horizontal="center" vertical="center"/>
    </xf>
    <xf numFmtId="0" fontId="4" fillId="0" borderId="5" xfId="0" applyFont="1" applyBorder="1" applyAlignment="1">
      <alignment horizontal="center" vertical="center"/>
    </xf>
    <xf numFmtId="0" fontId="2" fillId="0" borderId="7" xfId="0" applyFont="1" applyBorder="1" applyAlignment="1">
      <alignment horizontal="left" vertical="center" wrapText="1"/>
    </xf>
    <xf numFmtId="4" fontId="2" fillId="0" borderId="7" xfId="0" applyNumberFormat="1" applyFont="1" applyBorder="1" applyAlignment="1">
      <alignment horizontal="right" vertical="center" wrapText="1"/>
    </xf>
    <xf numFmtId="0" fontId="2" fillId="0" borderId="7" xfId="0" applyFont="1" applyBorder="1" applyAlignment="1" applyProtection="1">
      <alignment horizontal="left" vertical="center" wrapText="1"/>
      <protection locked="0"/>
    </xf>
    <xf numFmtId="0" fontId="1" fillId="0" borderId="2" xfId="0" applyFont="1" applyBorder="1" applyAlignment="1" applyProtection="1">
      <alignment horizontal="center" vertical="center" wrapText="1"/>
      <protection locked="0"/>
    </xf>
    <xf numFmtId="0" fontId="2" fillId="0" borderId="3" xfId="0" applyFont="1" applyBorder="1" applyAlignment="1">
      <alignment horizontal="left" vertical="center"/>
    </xf>
    <xf numFmtId="0" fontId="2" fillId="2" borderId="4" xfId="0" applyFont="1" applyFill="1" applyBorder="1" applyAlignment="1">
      <alignment horizontal="left" vertical="center"/>
    </xf>
    <xf numFmtId="0" fontId="1" fillId="0" borderId="7" xfId="0" applyFont="1" applyBorder="1" applyAlignment="1" applyProtection="1">
      <alignment horizontal="center" vertical="center"/>
      <protection locked="0"/>
    </xf>
    <xf numFmtId="4" fontId="5" fillId="0" borderId="7" xfId="54" applyNumberFormat="1" applyFont="1" applyBorder="1">
      <alignment horizontal="right" vertical="center"/>
    </xf>
    <xf numFmtId="0" fontId="2" fillId="2" borderId="0" xfId="0" applyFont="1" applyFill="1" applyBorder="1" applyAlignment="1" applyProtection="1">
      <alignment horizontal="right" vertical="top" wrapText="1"/>
      <protection locked="0"/>
    </xf>
    <xf numFmtId="0" fontId="6" fillId="0" borderId="0" xfId="0" applyFont="1" applyBorder="1" applyAlignment="1" applyProtection="1">
      <alignment vertical="top"/>
      <protection locked="0"/>
    </xf>
    <xf numFmtId="0" fontId="6" fillId="0" borderId="0" xfId="0" applyFont="1" applyBorder="1" applyAlignment="1">
      <alignment vertical="top"/>
    </xf>
    <xf numFmtId="0" fontId="7" fillId="2" borderId="0" xfId="0" applyFont="1" applyFill="1" applyBorder="1" applyAlignment="1" applyProtection="1">
      <alignment horizontal="center" vertical="center" wrapText="1"/>
      <protection locked="0"/>
    </xf>
    <xf numFmtId="0" fontId="6" fillId="0" borderId="0" xfId="0" applyFont="1" applyBorder="1" applyProtection="1">
      <protection locked="0"/>
    </xf>
    <xf numFmtId="0" fontId="6" fillId="0" borderId="0" xfId="0" applyFont="1" applyBorder="1"/>
    <xf numFmtId="0" fontId="2" fillId="2" borderId="0" xfId="0" applyFont="1" applyFill="1" applyBorder="1" applyAlignment="1" applyProtection="1">
      <alignment horizontal="left" vertical="center" wrapText="1"/>
      <protection locked="0"/>
    </xf>
    <xf numFmtId="0" fontId="1" fillId="2" borderId="0" xfId="0" applyFont="1" applyFill="1" applyBorder="1" applyAlignment="1" applyProtection="1">
      <alignment horizontal="right" vertical="center"/>
      <protection locked="0"/>
    </xf>
    <xf numFmtId="0" fontId="1" fillId="2" borderId="0" xfId="0" applyFont="1" applyFill="1" applyBorder="1" applyAlignment="1" applyProtection="1">
      <alignment horizontal="right" vertical="center" wrapText="1"/>
      <protection locked="0"/>
    </xf>
    <xf numFmtId="0" fontId="1" fillId="0" borderId="7" xfId="0" applyFont="1" applyBorder="1" applyAlignment="1" applyProtection="1">
      <alignment horizontal="center" vertical="center" wrapText="1"/>
      <protection locked="0"/>
    </xf>
    <xf numFmtId="0" fontId="1" fillId="2" borderId="7" xfId="0" applyFont="1" applyFill="1" applyBorder="1" applyAlignment="1" applyProtection="1">
      <alignment horizontal="center" vertical="center"/>
      <protection locked="0"/>
    </xf>
    <xf numFmtId="0" fontId="1" fillId="2" borderId="7" xfId="0" applyFont="1" applyFill="1" applyBorder="1" applyAlignment="1" applyProtection="1">
      <alignment horizontal="center" vertical="center" wrapText="1"/>
      <protection locked="0"/>
    </xf>
    <xf numFmtId="0" fontId="1" fillId="2" borderId="7" xfId="0" applyFont="1" applyFill="1" applyBorder="1" applyAlignment="1" applyProtection="1">
      <alignment horizontal="right" vertical="center"/>
      <protection locked="0"/>
    </xf>
    <xf numFmtId="0" fontId="1" fillId="2" borderId="7" xfId="0" applyFont="1" applyFill="1" applyBorder="1" applyAlignment="1" applyProtection="1">
      <alignment horizontal="right" vertical="center" wrapText="1"/>
      <protection locked="0"/>
    </xf>
    <xf numFmtId="0" fontId="2" fillId="2" borderId="7" xfId="0" applyFont="1" applyFill="1" applyBorder="1" applyAlignment="1">
      <alignment horizontal="center" vertical="center" wrapText="1"/>
    </xf>
    <xf numFmtId="0" fontId="2" fillId="0" borderId="7" xfId="0" applyFont="1" applyBorder="1" applyAlignment="1" applyProtection="1">
      <alignment horizontal="center"/>
      <protection locked="0"/>
    </xf>
    <xf numFmtId="0" fontId="2" fillId="0" borderId="7" xfId="0" applyFont="1" applyBorder="1" applyAlignment="1" applyProtection="1">
      <alignment horizontal="center" wrapText="1"/>
      <protection locked="0"/>
    </xf>
    <xf numFmtId="0" fontId="2" fillId="0" borderId="7" xfId="0" applyFont="1" applyBorder="1" applyAlignment="1">
      <alignment horizontal="center" wrapText="1"/>
    </xf>
    <xf numFmtId="0" fontId="2" fillId="2" borderId="7" xfId="0" applyFont="1" applyFill="1" applyBorder="1" applyAlignment="1" applyProtection="1">
      <alignment horizontal="center" vertical="center" wrapText="1"/>
      <protection locked="0"/>
    </xf>
    <xf numFmtId="0" fontId="2" fillId="2" borderId="7" xfId="0" applyFont="1" applyFill="1" applyBorder="1" applyAlignment="1">
      <alignment horizontal="left" vertical="center" wrapText="1"/>
    </xf>
    <xf numFmtId="3" fontId="2" fillId="2" borderId="7" xfId="0" applyNumberFormat="1" applyFont="1" applyFill="1" applyBorder="1" applyAlignment="1" applyProtection="1">
      <alignment horizontal="right" vertical="center"/>
      <protection locked="0"/>
    </xf>
    <xf numFmtId="4" fontId="2" fillId="0" borderId="7" xfId="0" applyNumberFormat="1" applyFont="1" applyBorder="1" applyAlignment="1" applyProtection="1">
      <alignment horizontal="right" vertical="center"/>
      <protection locked="0"/>
    </xf>
    <xf numFmtId="0" fontId="2" fillId="0" borderId="7" xfId="0" applyFont="1" applyBorder="1" applyAlignment="1">
      <alignment horizontal="center" vertical="center"/>
    </xf>
    <xf numFmtId="0" fontId="2" fillId="0" borderId="7" xfId="0" applyFont="1" applyBorder="1" applyAlignment="1" applyProtection="1">
      <alignment horizontal="left"/>
      <protection locked="0"/>
    </xf>
    <xf numFmtId="0" fontId="2" fillId="0" borderId="7" xfId="0" applyFont="1" applyBorder="1" applyAlignment="1">
      <alignment horizontal="left"/>
    </xf>
    <xf numFmtId="0" fontId="2" fillId="2" borderId="7" xfId="0" applyFont="1" applyFill="1" applyBorder="1" applyAlignment="1">
      <alignment horizontal="right" vertical="center"/>
    </xf>
    <xf numFmtId="0" fontId="2" fillId="2" borderId="0" xfId="0" applyFont="1" applyFill="1" applyBorder="1" applyAlignment="1" applyProtection="1">
      <alignment horizontal="right" vertical="center" wrapText="1"/>
      <protection locked="0"/>
    </xf>
    <xf numFmtId="0" fontId="8" fillId="0" borderId="0" xfId="0" applyFont="1" applyBorder="1" applyAlignment="1">
      <alignment horizontal="center" vertical="center"/>
    </xf>
    <xf numFmtId="0" fontId="3" fillId="0" borderId="0" xfId="0" applyFont="1" applyBorder="1" applyAlignment="1" applyProtection="1">
      <alignment horizontal="center" vertical="center"/>
      <protection locked="0"/>
    </xf>
    <xf numFmtId="0" fontId="4" fillId="0" borderId="7" xfId="0" applyFont="1" applyBorder="1" applyAlignment="1">
      <alignment horizontal="center" vertical="center" wrapText="1"/>
    </xf>
    <xf numFmtId="0" fontId="4" fillId="0" borderId="7" xfId="0" applyFont="1" applyBorder="1" applyAlignment="1" applyProtection="1">
      <alignment horizontal="center" vertical="center"/>
      <protection locked="0"/>
    </xf>
    <xf numFmtId="0" fontId="2" fillId="0" borderId="7" xfId="0" applyFont="1" applyBorder="1" applyAlignment="1">
      <alignment vertical="center" wrapText="1"/>
    </xf>
    <xf numFmtId="0" fontId="2" fillId="0" borderId="7" xfId="0" applyFont="1" applyBorder="1" applyAlignment="1">
      <alignment horizontal="center" vertical="center" wrapText="1"/>
    </xf>
    <xf numFmtId="0" fontId="2" fillId="2" borderId="7" xfId="0" applyFont="1" applyFill="1" applyBorder="1" applyAlignment="1" applyProtection="1">
      <alignment horizontal="center" vertical="center"/>
      <protection locked="0"/>
    </xf>
    <xf numFmtId="0" fontId="1" fillId="0" borderId="0" xfId="0" applyFont="1" applyBorder="1" applyAlignment="1">
      <alignment horizontal="right" vertical="center"/>
    </xf>
    <xf numFmtId="0" fontId="8" fillId="0" borderId="0" xfId="0" applyFont="1" applyBorder="1" applyAlignment="1">
      <alignment horizontal="center" vertical="center" wrapText="1"/>
    </xf>
    <xf numFmtId="0" fontId="2" fillId="0" borderId="0" xfId="0" applyFont="1" applyBorder="1" applyAlignment="1">
      <alignment horizontal="left" vertical="center" wrapText="1"/>
    </xf>
    <xf numFmtId="0" fontId="4" fillId="0" borderId="0" xfId="0" applyFont="1" applyBorder="1" applyAlignment="1">
      <alignment wrapText="1"/>
    </xf>
    <xf numFmtId="0" fontId="1" fillId="0" borderId="0" xfId="0" applyFont="1" applyBorder="1" applyAlignment="1">
      <alignment horizontal="right" wrapText="1"/>
    </xf>
    <xf numFmtId="0" fontId="1" fillId="0" borderId="0" xfId="0" applyFont="1" applyBorder="1" applyAlignment="1">
      <alignment wrapText="1"/>
    </xf>
    <xf numFmtId="0" fontId="4" fillId="0" borderId="8" xfId="0" applyFont="1" applyBorder="1" applyAlignment="1">
      <alignment horizontal="center" vertical="center" wrapText="1"/>
    </xf>
    <xf numFmtId="0" fontId="1" fillId="0" borderId="2" xfId="0" applyFont="1" applyBorder="1" applyAlignment="1">
      <alignment horizontal="center" vertical="center"/>
    </xf>
    <xf numFmtId="178" fontId="5" fillId="0" borderId="7" xfId="0" applyNumberFormat="1" applyFont="1" applyBorder="1" applyAlignment="1">
      <alignment horizontal="right" vertical="center"/>
    </xf>
    <xf numFmtId="0" fontId="4" fillId="0" borderId="3"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1" fillId="0" borderId="6" xfId="0" applyFont="1" applyBorder="1" applyAlignment="1" applyProtection="1">
      <alignment horizontal="center" vertical="center"/>
      <protection locked="0"/>
    </xf>
    <xf numFmtId="0" fontId="1" fillId="0" borderId="0" xfId="0" applyFont="1" applyBorder="1" applyProtection="1">
      <protection locked="0"/>
    </xf>
    <xf numFmtId="0" fontId="3" fillId="0" borderId="0" xfId="0" applyFont="1" applyBorder="1" applyAlignment="1">
      <alignment horizontal="center" vertical="center" wrapText="1"/>
    </xf>
    <xf numFmtId="0" fontId="4" fillId="0" borderId="0" xfId="0" applyFont="1" applyBorder="1" applyProtection="1">
      <protection locked="0"/>
    </xf>
    <xf numFmtId="0" fontId="4" fillId="0" borderId="9" xfId="0" applyFont="1" applyBorder="1" applyAlignment="1" applyProtection="1">
      <alignment horizontal="center" vertical="center"/>
      <protection locked="0"/>
    </xf>
    <xf numFmtId="0" fontId="4" fillId="0" borderId="9" xfId="0" applyFont="1" applyBorder="1" applyAlignment="1">
      <alignment horizontal="center" vertical="center" wrapText="1"/>
    </xf>
    <xf numFmtId="0" fontId="4" fillId="0" borderId="10" xfId="0" applyFont="1" applyBorder="1" applyAlignment="1" applyProtection="1">
      <alignment horizontal="center" vertical="center"/>
      <protection locked="0"/>
    </xf>
    <xf numFmtId="0" fontId="4" fillId="0" borderId="10" xfId="0" applyFont="1" applyBorder="1" applyAlignment="1">
      <alignment horizontal="center" vertical="center" wrapText="1"/>
    </xf>
    <xf numFmtId="0" fontId="4" fillId="0" borderId="11" xfId="0" applyFont="1" applyBorder="1" applyAlignment="1" applyProtection="1">
      <alignment horizontal="center" vertical="center"/>
      <protection locked="0"/>
    </xf>
    <xf numFmtId="0" fontId="4" fillId="0" borderId="11" xfId="0" applyFont="1" applyBorder="1" applyAlignment="1">
      <alignment horizontal="center" vertical="center" wrapText="1"/>
    </xf>
    <xf numFmtId="0" fontId="2" fillId="0" borderId="6" xfId="0" applyFont="1" applyBorder="1" applyAlignment="1">
      <alignment horizontal="left" vertical="center" wrapText="1"/>
    </xf>
    <xf numFmtId="0" fontId="2" fillId="0" borderId="11" xfId="0" applyFont="1" applyBorder="1" applyAlignment="1" applyProtection="1">
      <alignment horizontal="left" vertical="center"/>
      <protection locked="0"/>
    </xf>
    <xf numFmtId="0" fontId="2" fillId="0" borderId="11" xfId="0" applyFont="1" applyBorder="1" applyAlignment="1">
      <alignment horizontal="left" vertical="center" wrapText="1"/>
    </xf>
    <xf numFmtId="0" fontId="2" fillId="0" borderId="12" xfId="0" applyFont="1" applyBorder="1" applyAlignment="1">
      <alignment horizontal="center" vertical="center"/>
    </xf>
    <xf numFmtId="0" fontId="2" fillId="0" borderId="13" xfId="0" applyFont="1" applyBorder="1" applyAlignment="1" applyProtection="1">
      <alignment horizontal="left" vertical="center"/>
      <protection locked="0"/>
    </xf>
    <xf numFmtId="0" fontId="2" fillId="0" borderId="13" xfId="0" applyFont="1" applyBorder="1" applyAlignment="1">
      <alignment horizontal="left" vertical="center"/>
    </xf>
    <xf numFmtId="0" fontId="2" fillId="0" borderId="0" xfId="0" applyFont="1" applyBorder="1" applyAlignment="1" applyProtection="1">
      <alignment vertical="top" wrapText="1"/>
      <protection locked="0"/>
    </xf>
    <xf numFmtId="0" fontId="3" fillId="0" borderId="0" xfId="0" applyFont="1" applyBorder="1" applyAlignment="1" applyProtection="1">
      <alignment horizontal="center" vertical="center" wrapText="1"/>
      <protection locked="0"/>
    </xf>
    <xf numFmtId="0" fontId="4" fillId="0" borderId="3" xfId="0" applyFont="1" applyBorder="1" applyAlignment="1">
      <alignment horizontal="center" vertical="center" wrapText="1"/>
    </xf>
    <xf numFmtId="0" fontId="4" fillId="0" borderId="3" xfId="0" applyFont="1" applyBorder="1" applyAlignment="1" applyProtection="1">
      <alignment horizontal="center" vertical="center" wrapText="1"/>
      <protection locked="0"/>
    </xf>
    <xf numFmtId="0" fontId="4" fillId="0" borderId="10" xfId="0" applyFont="1" applyBorder="1" applyAlignment="1" applyProtection="1">
      <alignment horizontal="center" vertical="center" wrapText="1"/>
      <protection locked="0"/>
    </xf>
    <xf numFmtId="0" fontId="4" fillId="0" borderId="13" xfId="0" applyFont="1" applyBorder="1" applyAlignment="1">
      <alignment horizontal="center" vertical="center" wrapText="1"/>
    </xf>
    <xf numFmtId="0" fontId="4" fillId="0" borderId="11" xfId="0" applyFont="1" applyBorder="1" applyAlignment="1" applyProtection="1">
      <alignment horizontal="center" vertical="center" wrapText="1"/>
      <protection locked="0"/>
    </xf>
    <xf numFmtId="0" fontId="2" fillId="2" borderId="11" xfId="0" applyFont="1" applyFill="1" applyBorder="1" applyAlignment="1">
      <alignment horizontal="left" vertical="center"/>
    </xf>
    <xf numFmtId="0" fontId="2" fillId="0" borderId="0" xfId="0" applyFont="1" applyBorder="1" applyAlignment="1" applyProtection="1">
      <alignment horizontal="right" vertical="center" wrapText="1"/>
      <protection locked="0"/>
    </xf>
    <xf numFmtId="0" fontId="2" fillId="0" borderId="0" xfId="0" applyFont="1" applyBorder="1" applyAlignment="1" applyProtection="1">
      <alignment horizontal="right" wrapText="1"/>
      <protection locked="0"/>
    </xf>
    <xf numFmtId="0" fontId="4" fillId="0" borderId="13" xfId="0" applyFont="1" applyBorder="1" applyAlignment="1" applyProtection="1">
      <alignment horizontal="center" vertical="center"/>
      <protection locked="0"/>
    </xf>
    <xf numFmtId="0" fontId="4" fillId="0" borderId="13" xfId="0" applyFont="1" applyBorder="1" applyAlignment="1" applyProtection="1">
      <alignment horizontal="center" vertical="center" wrapText="1"/>
      <protection locked="0"/>
    </xf>
    <xf numFmtId="0" fontId="2" fillId="0" borderId="0" xfId="0" applyFont="1" applyBorder="1" applyAlignment="1">
      <alignment horizontal="left" vertical="center"/>
    </xf>
    <xf numFmtId="180" fontId="5" fillId="0" borderId="7" xfId="56" applyNumberFormat="1" applyFont="1" applyBorder="1" applyAlignment="1">
      <alignment horizontal="center" vertical="center"/>
    </xf>
    <xf numFmtId="180" fontId="5" fillId="0" borderId="7" xfId="0" applyNumberFormat="1" applyFont="1" applyBorder="1" applyAlignment="1">
      <alignment horizontal="center" vertical="center"/>
    </xf>
    <xf numFmtId="3" fontId="2" fillId="0" borderId="11" xfId="0" applyNumberFormat="1" applyFont="1" applyBorder="1" applyAlignment="1">
      <alignment horizontal="right" vertical="center"/>
    </xf>
    <xf numFmtId="0" fontId="2" fillId="2" borderId="11" xfId="0" applyFont="1" applyFill="1" applyBorder="1" applyAlignment="1">
      <alignment horizontal="right" vertical="center"/>
    </xf>
    <xf numFmtId="0" fontId="2" fillId="2" borderId="0" xfId="0" applyFont="1" applyFill="1" applyBorder="1" applyAlignment="1">
      <alignment horizontal="left" vertical="center"/>
    </xf>
    <xf numFmtId="178" fontId="5" fillId="0" borderId="0" xfId="0" applyNumberFormat="1" applyFont="1" applyBorder="1" applyAlignment="1">
      <alignment horizontal="left" vertical="center"/>
    </xf>
    <xf numFmtId="0" fontId="2" fillId="0" borderId="0" xfId="0" applyFont="1" applyBorder="1" applyAlignment="1">
      <alignment horizontal="right"/>
    </xf>
    <xf numFmtId="0" fontId="9" fillId="0" borderId="0" xfId="0" applyFont="1" applyBorder="1" applyAlignment="1" applyProtection="1">
      <alignment horizontal="right"/>
      <protection locked="0"/>
    </xf>
    <xf numFmtId="49" fontId="9" fillId="0" borderId="0" xfId="0" applyNumberFormat="1" applyFont="1" applyBorder="1" applyProtection="1">
      <protection locked="0"/>
    </xf>
    <xf numFmtId="0" fontId="1" fillId="0" borderId="0" xfId="0" applyFont="1" applyBorder="1" applyAlignment="1">
      <alignment horizontal="right"/>
    </xf>
    <xf numFmtId="0" fontId="10" fillId="0" borderId="0" xfId="0" applyFont="1" applyBorder="1" applyAlignment="1" applyProtection="1">
      <alignment horizontal="center" vertical="center" wrapText="1"/>
      <protection locked="0"/>
    </xf>
    <xf numFmtId="0" fontId="10" fillId="0" borderId="0" xfId="0" applyFont="1" applyBorder="1" applyAlignment="1" applyProtection="1">
      <alignment horizontal="center" vertical="center"/>
      <protection locked="0"/>
    </xf>
    <xf numFmtId="0" fontId="10" fillId="0" borderId="0" xfId="0" applyFont="1" applyBorder="1" applyAlignment="1">
      <alignment horizontal="center" vertical="center"/>
    </xf>
    <xf numFmtId="0" fontId="4" fillId="0" borderId="1" xfId="0" applyFont="1" applyBorder="1" applyAlignment="1" applyProtection="1">
      <alignment horizontal="center" vertical="center"/>
      <protection locked="0"/>
    </xf>
    <xf numFmtId="49" fontId="4" fillId="0" borderId="1" xfId="0" applyNumberFormat="1" applyFont="1" applyBorder="1" applyAlignment="1" applyProtection="1">
      <alignment horizontal="center" vertical="center" wrapText="1"/>
      <protection locked="0"/>
    </xf>
    <xf numFmtId="0" fontId="4" fillId="0" borderId="5" xfId="0" applyFont="1" applyBorder="1" applyAlignment="1" applyProtection="1">
      <alignment horizontal="center" vertical="center"/>
      <protection locked="0"/>
    </xf>
    <xf numFmtId="49" fontId="4" fillId="0" borderId="5" xfId="0" applyNumberFormat="1" applyFont="1" applyBorder="1" applyAlignment="1" applyProtection="1">
      <alignment horizontal="center" vertical="center" wrapText="1"/>
      <protection locked="0"/>
    </xf>
    <xf numFmtId="49" fontId="4" fillId="0" borderId="7" xfId="0" applyNumberFormat="1" applyFont="1" applyBorder="1" applyAlignment="1" applyProtection="1">
      <alignment horizontal="center" vertical="center"/>
      <protection locked="0"/>
    </xf>
    <xf numFmtId="0" fontId="4" fillId="0" borderId="7" xfId="0" applyFont="1" applyBorder="1" applyAlignment="1">
      <alignment horizontal="center" vertical="center"/>
    </xf>
    <xf numFmtId="0" fontId="2" fillId="2" borderId="7" xfId="0" applyFont="1" applyFill="1" applyBorder="1" applyAlignment="1" applyProtection="1">
      <alignment horizontal="left" vertical="center" wrapText="1" indent="1"/>
      <protection locked="0"/>
    </xf>
    <xf numFmtId="0" fontId="2" fillId="2" borderId="7" xfId="0" applyFont="1" applyFill="1" applyBorder="1" applyAlignment="1" applyProtection="1">
      <alignment horizontal="left" vertical="center" wrapText="1" indent="2"/>
      <protection locked="0"/>
    </xf>
    <xf numFmtId="0" fontId="1" fillId="0" borderId="3" xfId="0" applyFont="1" applyBorder="1" applyAlignment="1" applyProtection="1">
      <alignment horizontal="center" vertical="center"/>
      <protection locked="0"/>
    </xf>
    <xf numFmtId="0" fontId="1" fillId="0" borderId="4" xfId="0" applyFont="1" applyBorder="1" applyAlignment="1" applyProtection="1">
      <alignment horizontal="center" vertical="center"/>
      <protection locked="0"/>
    </xf>
    <xf numFmtId="0" fontId="1" fillId="0" borderId="7" xfId="0" applyFont="1" applyBorder="1" applyAlignment="1">
      <alignment horizontal="center" vertical="center" wrapText="1"/>
    </xf>
    <xf numFmtId="0" fontId="2" fillId="0" borderId="7" xfId="0" applyFont="1" applyBorder="1" applyAlignment="1">
      <alignment horizontal="left" vertical="center" wrapText="1" indent="1"/>
    </xf>
    <xf numFmtId="0" fontId="2" fillId="0" borderId="7" xfId="0" applyFont="1" applyBorder="1" applyAlignment="1">
      <alignment horizontal="left" vertical="center" wrapText="1" indent="2"/>
    </xf>
    <xf numFmtId="0" fontId="1" fillId="0" borderId="0" xfId="0" applyFont="1" applyBorder="1" applyAlignment="1">
      <alignment vertical="top"/>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2" xfId="0" applyFont="1" applyBorder="1" applyAlignment="1" applyProtection="1">
      <alignment horizontal="center" vertical="center" wrapText="1"/>
      <protection locked="0"/>
    </xf>
    <xf numFmtId="0" fontId="4" fillId="0" borderId="11" xfId="0" applyFont="1" applyBorder="1" applyAlignment="1">
      <alignment horizontal="center" vertical="center"/>
    </xf>
    <xf numFmtId="0" fontId="2" fillId="0" borderId="0" xfId="0" applyFont="1" applyBorder="1" applyAlignment="1">
      <alignment horizontal="right" vertical="center"/>
    </xf>
    <xf numFmtId="0" fontId="1" fillId="0" borderId="0" xfId="0" applyFont="1" applyBorder="1" applyAlignment="1" applyProtection="1">
      <alignment vertical="top"/>
      <protection locked="0"/>
    </xf>
    <xf numFmtId="49" fontId="1" fillId="0" borderId="0" xfId="0" applyNumberFormat="1" applyFont="1" applyBorder="1" applyProtection="1">
      <protection locked="0"/>
    </xf>
    <xf numFmtId="0" fontId="4" fillId="0" borderId="0" xfId="0" applyFont="1" applyBorder="1" applyAlignment="1" applyProtection="1">
      <alignment horizontal="left" vertical="center"/>
      <protection locked="0"/>
    </xf>
    <xf numFmtId="0" fontId="4" fillId="0" borderId="6" xfId="0" applyFont="1" applyBorder="1" applyAlignment="1" applyProtection="1">
      <alignment horizontal="center" vertical="center"/>
      <protection locked="0"/>
    </xf>
    <xf numFmtId="0" fontId="2" fillId="0" borderId="7" xfId="0" applyFont="1" applyBorder="1" applyAlignment="1">
      <alignment horizontal="left" vertical="center"/>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4" fillId="0" borderId="2" xfId="0" applyFont="1" applyBorder="1" applyAlignment="1" applyProtection="1">
      <alignment horizontal="center" vertical="center"/>
      <protection locked="0"/>
    </xf>
    <xf numFmtId="0" fontId="4" fillId="0" borderId="2"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locked="0"/>
    </xf>
    <xf numFmtId="0" fontId="2" fillId="0" borderId="0" xfId="0" applyFont="1" applyBorder="1" applyAlignment="1">
      <alignment horizontal="right" vertical="center" wrapText="1"/>
    </xf>
    <xf numFmtId="0" fontId="11" fillId="0" borderId="0" xfId="0" applyFont="1" applyBorder="1" applyAlignment="1">
      <alignment horizontal="center" vertical="center"/>
    </xf>
    <xf numFmtId="0" fontId="1" fillId="2" borderId="0" xfId="0" applyFont="1" applyFill="1" applyBorder="1" applyAlignment="1" applyProtection="1">
      <alignment horizontal="left" vertical="center" wrapText="1"/>
      <protection locked="0"/>
    </xf>
    <xf numFmtId="0" fontId="6" fillId="2" borderId="7" xfId="0" applyFont="1" applyFill="1" applyBorder="1" applyAlignment="1" applyProtection="1">
      <alignment vertical="top" wrapText="1"/>
      <protection locked="0"/>
    </xf>
    <xf numFmtId="49" fontId="4" fillId="0" borderId="2" xfId="0" applyNumberFormat="1" applyFont="1" applyBorder="1" applyAlignment="1">
      <alignment horizontal="center" vertical="center" wrapText="1"/>
    </xf>
    <xf numFmtId="49" fontId="4" fillId="0" borderId="4" xfId="0" applyNumberFormat="1" applyFont="1" applyBorder="1" applyAlignment="1">
      <alignment horizontal="center" vertical="center" wrapText="1"/>
    </xf>
    <xf numFmtId="49" fontId="4" fillId="0" borderId="7" xfId="0" applyNumberFormat="1" applyFont="1" applyBorder="1" applyAlignment="1">
      <alignment horizontal="center" vertical="center"/>
    </xf>
    <xf numFmtId="0" fontId="1" fillId="0" borderId="4" xfId="0" applyFont="1" applyBorder="1" applyAlignment="1">
      <alignment horizontal="center" vertical="center"/>
    </xf>
    <xf numFmtId="0" fontId="6" fillId="2" borderId="0" xfId="0" applyFont="1" applyFill="1" applyBorder="1" applyAlignment="1">
      <alignment horizontal="left" vertical="center"/>
    </xf>
    <xf numFmtId="0" fontId="12" fillId="0" borderId="7" xfId="0" applyFont="1" applyBorder="1" applyAlignment="1" applyProtection="1">
      <alignment horizontal="center" vertical="center" wrapText="1"/>
      <protection locked="0"/>
    </xf>
    <xf numFmtId="0" fontId="12" fillId="0" borderId="7" xfId="0" applyFont="1" applyBorder="1" applyAlignment="1" applyProtection="1">
      <alignment vertical="top" wrapText="1"/>
      <protection locked="0"/>
    </xf>
    <xf numFmtId="0" fontId="2" fillId="0" borderId="7" xfId="0" applyFont="1" applyBorder="1" applyAlignment="1" applyProtection="1">
      <alignment vertical="center" wrapText="1"/>
      <protection locked="0"/>
    </xf>
    <xf numFmtId="0" fontId="13" fillId="0" borderId="7" xfId="0" applyFont="1" applyBorder="1" applyAlignment="1">
      <alignment horizontal="center" vertical="center"/>
    </xf>
    <xf numFmtId="0" fontId="13" fillId="0" borderId="7" xfId="0" applyFont="1" applyBorder="1" applyAlignment="1" applyProtection="1">
      <alignment horizontal="center" vertical="center" wrapText="1"/>
      <protection locked="0"/>
    </xf>
    <xf numFmtId="178" fontId="14" fillId="0" borderId="7" xfId="0" applyNumberFormat="1" applyFont="1" applyBorder="1" applyAlignment="1">
      <alignment horizontal="right" vertical="center"/>
    </xf>
    <xf numFmtId="0" fontId="12" fillId="2" borderId="1" xfId="0" applyFont="1" applyFill="1" applyBorder="1" applyAlignment="1">
      <alignment horizontal="center" vertical="center"/>
    </xf>
    <xf numFmtId="0" fontId="12" fillId="0" borderId="2" xfId="0" applyFont="1" applyBorder="1" applyAlignment="1" applyProtection="1">
      <alignment horizontal="center" vertical="center"/>
      <protection locked="0"/>
    </xf>
    <xf numFmtId="0" fontId="12" fillId="0" borderId="3" xfId="0" applyFont="1" applyBorder="1" applyAlignment="1" applyProtection="1">
      <alignment horizontal="center" vertical="center"/>
      <protection locked="0"/>
    </xf>
    <xf numFmtId="0" fontId="12" fillId="0" borderId="4" xfId="0" applyFont="1" applyBorder="1" applyAlignment="1" applyProtection="1">
      <alignment horizontal="center" vertical="center"/>
      <protection locked="0"/>
    </xf>
    <xf numFmtId="0" fontId="12" fillId="0" borderId="1" xfId="0" applyFont="1" applyBorder="1" applyAlignment="1" applyProtection="1">
      <alignment horizontal="center" vertical="center"/>
      <protection locked="0"/>
    </xf>
    <xf numFmtId="0" fontId="12" fillId="2" borderId="6" xfId="0" applyFont="1" applyFill="1" applyBorder="1" applyAlignment="1" applyProtection="1">
      <alignment horizontal="center" vertical="center" wrapText="1"/>
      <protection locked="0"/>
    </xf>
    <xf numFmtId="0" fontId="12" fillId="0" borderId="6" xfId="0" applyFont="1" applyBorder="1" applyAlignment="1" applyProtection="1">
      <alignment horizontal="center" vertical="center"/>
      <protection locked="0"/>
    </xf>
    <xf numFmtId="0" fontId="12" fillId="0" borderId="7" xfId="0" applyFont="1" applyBorder="1" applyAlignment="1" applyProtection="1">
      <alignment horizontal="center" vertical="center"/>
      <protection locked="0"/>
    </xf>
    <xf numFmtId="0" fontId="2" fillId="2" borderId="7" xfId="0" applyFont="1" applyFill="1" applyBorder="1" applyAlignment="1">
      <alignment horizontal="left" vertical="center" wrapText="1" indent="1"/>
    </xf>
    <xf numFmtId="0" fontId="2" fillId="2" borderId="7" xfId="0" applyFont="1" applyFill="1" applyBorder="1" applyAlignment="1">
      <alignment horizontal="left" vertical="center" wrapText="1" indent="2"/>
    </xf>
    <xf numFmtId="0" fontId="2" fillId="2" borderId="2" xfId="0" applyFont="1" applyFill="1" applyBorder="1" applyAlignment="1">
      <alignment horizontal="center" vertical="center" wrapText="1"/>
    </xf>
    <xf numFmtId="0" fontId="12" fillId="0" borderId="3" xfId="0" applyFont="1" applyBorder="1" applyAlignment="1">
      <alignment horizontal="center" vertical="center"/>
    </xf>
    <xf numFmtId="0" fontId="12" fillId="0" borderId="4" xfId="0" applyFont="1" applyBorder="1" applyAlignment="1">
      <alignment horizontal="center" vertical="center"/>
    </xf>
    <xf numFmtId="0" fontId="12" fillId="0" borderId="6" xfId="0" applyFont="1" applyBorder="1" applyAlignment="1" applyProtection="1">
      <alignment horizontal="center" vertical="center" wrapText="1"/>
      <protection locked="0"/>
    </xf>
    <xf numFmtId="0" fontId="1" fillId="0" borderId="1" xfId="0" applyFont="1" applyBorder="1" applyAlignment="1" applyProtection="1">
      <alignment horizontal="center" vertical="center" wrapText="1"/>
      <protection locked="0"/>
    </xf>
    <xf numFmtId="0" fontId="1" fillId="0" borderId="9" xfId="0" applyFont="1" applyBorder="1" applyAlignment="1" applyProtection="1">
      <alignment horizontal="center" vertical="center" wrapText="1"/>
      <protection locked="0"/>
    </xf>
    <xf numFmtId="0" fontId="1" fillId="0" borderId="3" xfId="0" applyFont="1" applyBorder="1" applyAlignment="1" applyProtection="1">
      <alignment horizontal="center" vertical="center" wrapText="1"/>
      <protection locked="0"/>
    </xf>
    <xf numFmtId="0" fontId="1" fillId="0" borderId="5" xfId="0" applyFont="1" applyBorder="1" applyAlignment="1" applyProtection="1">
      <alignment horizontal="center" vertical="center" wrapText="1"/>
      <protection locked="0"/>
    </xf>
    <xf numFmtId="0" fontId="1" fillId="0" borderId="10" xfId="0" applyFont="1" applyBorder="1" applyAlignment="1" applyProtection="1">
      <alignment horizontal="center" vertical="center" wrapText="1"/>
      <protection locked="0"/>
    </xf>
    <xf numFmtId="0" fontId="2" fillId="2" borderId="6" xfId="0" applyFont="1" applyFill="1" applyBorder="1" applyAlignment="1">
      <alignment horizontal="left" vertical="center"/>
    </xf>
    <xf numFmtId="0" fontId="2" fillId="2" borderId="7" xfId="0" applyFont="1" applyFill="1" applyBorder="1" applyAlignment="1">
      <alignment horizontal="center" vertical="center"/>
    </xf>
    <xf numFmtId="0" fontId="6" fillId="0" borderId="7" xfId="0" applyFont="1" applyBorder="1" applyAlignment="1" applyProtection="1">
      <alignment vertical="top" wrapText="1"/>
      <protection locked="0"/>
    </xf>
    <xf numFmtId="0" fontId="1" fillId="0" borderId="4" xfId="0" applyFont="1" applyBorder="1" applyAlignment="1" applyProtection="1">
      <alignment horizontal="center" vertical="center" wrapText="1"/>
      <protection locked="0"/>
    </xf>
    <xf numFmtId="0" fontId="1" fillId="0" borderId="13" xfId="0" applyFont="1" applyBorder="1" applyAlignment="1" applyProtection="1">
      <alignment horizontal="center" vertical="center"/>
      <protection locked="0"/>
    </xf>
    <xf numFmtId="0" fontId="1" fillId="0" borderId="13" xfId="0" applyFont="1" applyBorder="1" applyAlignment="1" applyProtection="1">
      <alignment horizontal="center" vertical="center" wrapText="1"/>
      <protection locked="0"/>
    </xf>
    <xf numFmtId="0" fontId="1" fillId="0" borderId="11" xfId="0" applyFont="1" applyBorder="1" applyAlignment="1" applyProtection="1">
      <alignment horizontal="center" vertical="center" wrapText="1"/>
      <protection locked="0"/>
    </xf>
    <xf numFmtId="0" fontId="2" fillId="2" borderId="11" xfId="0" applyFont="1" applyFill="1" applyBorder="1" applyAlignment="1" applyProtection="1">
      <alignment horizontal="right" vertical="center"/>
      <protection locked="0"/>
    </xf>
    <xf numFmtId="0" fontId="2" fillId="0" borderId="7" xfId="0" applyFont="1" applyBorder="1" applyAlignment="1" applyProtection="1">
      <alignment vertical="center"/>
      <protection locked="0"/>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DateTimeStyle" xfId="49"/>
    <cellStyle name="DateStyle" xfId="50"/>
    <cellStyle name="PercentStyle" xfId="51"/>
    <cellStyle name="NumberStyle" xfId="52"/>
    <cellStyle name="TextStyle" xfId="53"/>
    <cellStyle name="MoneyStyle" xfId="54"/>
    <cellStyle name="TimeStyle" xfId="55"/>
    <cellStyle name="IntegralNumber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主题​​">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7"/>
  <sheetViews>
    <sheetView showGridLines="0" showZeros="0" tabSelected="1" workbookViewId="0">
      <pane ySplit="1" topLeftCell="A2" activePane="bottomLeft" state="frozen"/>
      <selection/>
      <selection pane="bottomLeft" activeCell="B15" sqref="B15"/>
    </sheetView>
  </sheetViews>
  <sheetFormatPr defaultColWidth="8.575" defaultRowHeight="12.75" customHeight="1" outlineLevelCol="3"/>
  <cols>
    <col min="1" max="4" width="41" customWidth="1"/>
  </cols>
  <sheetData>
    <row r="1" customHeight="1" spans="1:4">
      <c r="A1" s="1"/>
      <c r="B1" s="1"/>
      <c r="C1" s="1"/>
      <c r="D1" s="1"/>
    </row>
    <row r="2" ht="15" customHeight="1" spans="1:4">
      <c r="A2" s="46"/>
      <c r="B2" s="46"/>
      <c r="C2" s="46"/>
      <c r="D2" s="64" t="s">
        <v>0</v>
      </c>
    </row>
    <row r="3" ht="41.25" customHeight="1" spans="1:1">
      <c r="A3" s="41" t="str">
        <f>"2025"&amp;"年部门财务收支预算总表"</f>
        <v>2025年部门财务收支预算总表</v>
      </c>
    </row>
    <row r="4" ht="17.25" customHeight="1" spans="1:4">
      <c r="A4" s="44" t="str">
        <f>"单位名称："&amp;"云南省昆明空港经济区水务局"</f>
        <v>单位名称：云南省昆明空港经济区水务局</v>
      </c>
      <c r="B4" s="163"/>
      <c r="D4" s="143" t="s">
        <v>1</v>
      </c>
    </row>
    <row r="5" ht="23.25" customHeight="1" spans="1:4">
      <c r="A5" s="164" t="s">
        <v>2</v>
      </c>
      <c r="B5" s="165"/>
      <c r="C5" s="164" t="s">
        <v>3</v>
      </c>
      <c r="D5" s="165"/>
    </row>
    <row r="6" ht="24" customHeight="1" spans="1:4">
      <c r="A6" s="164" t="s">
        <v>4</v>
      </c>
      <c r="B6" s="164" t="s">
        <v>5</v>
      </c>
      <c r="C6" s="164" t="s">
        <v>6</v>
      </c>
      <c r="D6" s="164" t="s">
        <v>5</v>
      </c>
    </row>
    <row r="7" ht="17.25" customHeight="1" spans="1:4">
      <c r="A7" s="166" t="s">
        <v>7</v>
      </c>
      <c r="B7" s="80">
        <v>7379682.89</v>
      </c>
      <c r="C7" s="166" t="s">
        <v>8</v>
      </c>
      <c r="D7" s="80"/>
    </row>
    <row r="8" ht="17.25" customHeight="1" spans="1:4">
      <c r="A8" s="166" t="s">
        <v>9</v>
      </c>
      <c r="B8" s="80">
        <v>104778949</v>
      </c>
      <c r="C8" s="166" t="s">
        <v>10</v>
      </c>
      <c r="D8" s="80"/>
    </row>
    <row r="9" ht="17.25" customHeight="1" spans="1:4">
      <c r="A9" s="166" t="s">
        <v>11</v>
      </c>
      <c r="B9" s="80"/>
      <c r="C9" s="197" t="s">
        <v>12</v>
      </c>
      <c r="D9" s="80"/>
    </row>
    <row r="10" ht="17.25" customHeight="1" spans="1:4">
      <c r="A10" s="166" t="s">
        <v>13</v>
      </c>
      <c r="B10" s="80"/>
      <c r="C10" s="197" t="s">
        <v>14</v>
      </c>
      <c r="D10" s="80"/>
    </row>
    <row r="11" ht="17.25" customHeight="1" spans="1:4">
      <c r="A11" s="166" t="s">
        <v>15</v>
      </c>
      <c r="B11" s="80">
        <v>8000000</v>
      </c>
      <c r="C11" s="197" t="s">
        <v>16</v>
      </c>
      <c r="D11" s="80"/>
    </row>
    <row r="12" ht="17.25" customHeight="1" spans="1:4">
      <c r="A12" s="166" t="s">
        <v>17</v>
      </c>
      <c r="B12" s="80"/>
      <c r="C12" s="197" t="s">
        <v>18</v>
      </c>
      <c r="D12" s="80"/>
    </row>
    <row r="13" ht="17.25" customHeight="1" spans="1:4">
      <c r="A13" s="166" t="s">
        <v>19</v>
      </c>
      <c r="B13" s="80">
        <v>8000000</v>
      </c>
      <c r="C13" s="32" t="s">
        <v>20</v>
      </c>
      <c r="D13" s="80"/>
    </row>
    <row r="14" ht="17.25" customHeight="1" spans="1:4">
      <c r="A14" s="166" t="s">
        <v>21</v>
      </c>
      <c r="B14" s="80"/>
      <c r="C14" s="32" t="s">
        <v>22</v>
      </c>
      <c r="D14" s="80"/>
    </row>
    <row r="15" ht="17.25" customHeight="1" spans="1:4">
      <c r="A15" s="166" t="s">
        <v>23</v>
      </c>
      <c r="B15" s="80"/>
      <c r="C15" s="32" t="s">
        <v>24</v>
      </c>
      <c r="D15" s="80"/>
    </row>
    <row r="16" ht="17.25" customHeight="1" spans="1:4">
      <c r="A16" s="166" t="s">
        <v>25</v>
      </c>
      <c r="B16" s="80"/>
      <c r="C16" s="32" t="s">
        <v>26</v>
      </c>
      <c r="D16" s="80">
        <v>1000000</v>
      </c>
    </row>
    <row r="17" ht="17.25" customHeight="1" spans="1:4">
      <c r="A17" s="148"/>
      <c r="B17" s="80"/>
      <c r="C17" s="32" t="s">
        <v>27</v>
      </c>
      <c r="D17" s="80">
        <v>48288631.89</v>
      </c>
    </row>
    <row r="18" ht="17.25" customHeight="1" spans="1:4">
      <c r="A18" s="167"/>
      <c r="B18" s="80"/>
      <c r="C18" s="32" t="s">
        <v>28</v>
      </c>
      <c r="D18" s="80">
        <v>70870000</v>
      </c>
    </row>
    <row r="19" ht="17.25" customHeight="1" spans="1:4">
      <c r="A19" s="167"/>
      <c r="B19" s="80"/>
      <c r="C19" s="32" t="s">
        <v>29</v>
      </c>
      <c r="D19" s="80"/>
    </row>
    <row r="20" ht="17.25" customHeight="1" spans="1:4">
      <c r="A20" s="167"/>
      <c r="B20" s="80"/>
      <c r="C20" s="32" t="s">
        <v>30</v>
      </c>
      <c r="D20" s="80"/>
    </row>
    <row r="21" ht="17.25" customHeight="1" spans="1:4">
      <c r="A21" s="167"/>
      <c r="B21" s="80"/>
      <c r="C21" s="32" t="s">
        <v>31</v>
      </c>
      <c r="D21" s="80"/>
    </row>
    <row r="22" ht="17.25" customHeight="1" spans="1:4">
      <c r="A22" s="167"/>
      <c r="B22" s="80"/>
      <c r="C22" s="32" t="s">
        <v>32</v>
      </c>
      <c r="D22" s="80"/>
    </row>
    <row r="23" ht="17.25" customHeight="1" spans="1:4">
      <c r="A23" s="167"/>
      <c r="B23" s="80"/>
      <c r="C23" s="32" t="s">
        <v>33</v>
      </c>
      <c r="D23" s="80"/>
    </row>
    <row r="24" ht="17.25" customHeight="1" spans="1:4">
      <c r="A24" s="167"/>
      <c r="B24" s="80"/>
      <c r="C24" s="32" t="s">
        <v>34</v>
      </c>
      <c r="D24" s="80"/>
    </row>
    <row r="25" ht="17.25" customHeight="1" spans="1:4">
      <c r="A25" s="167"/>
      <c r="B25" s="80"/>
      <c r="C25" s="32" t="s">
        <v>35</v>
      </c>
      <c r="D25" s="80"/>
    </row>
    <row r="26" ht="17.25" customHeight="1" spans="1:4">
      <c r="A26" s="167"/>
      <c r="B26" s="80"/>
      <c r="C26" s="32" t="s">
        <v>36</v>
      </c>
      <c r="D26" s="80"/>
    </row>
    <row r="27" ht="17.25" customHeight="1" spans="1:4">
      <c r="A27" s="167"/>
      <c r="B27" s="80"/>
      <c r="C27" s="148" t="s">
        <v>37</v>
      </c>
      <c r="D27" s="80"/>
    </row>
    <row r="28" ht="17.25" customHeight="1" spans="1:4">
      <c r="A28" s="167"/>
      <c r="B28" s="80"/>
      <c r="C28" s="32" t="s">
        <v>38</v>
      </c>
      <c r="D28" s="80"/>
    </row>
    <row r="29" ht="16.5" customHeight="1" spans="1:4">
      <c r="A29" s="167"/>
      <c r="B29" s="80"/>
      <c r="C29" s="32" t="s">
        <v>39</v>
      </c>
      <c r="D29" s="80"/>
    </row>
    <row r="30" ht="16.5" customHeight="1" spans="1:4">
      <c r="A30" s="167"/>
      <c r="B30" s="80"/>
      <c r="C30" s="148" t="s">
        <v>40</v>
      </c>
      <c r="D30" s="80"/>
    </row>
    <row r="31" ht="17.25" customHeight="1" spans="1:4">
      <c r="A31" s="167"/>
      <c r="B31" s="80"/>
      <c r="C31" s="148" t="s">
        <v>41</v>
      </c>
      <c r="D31" s="80"/>
    </row>
    <row r="32" ht="17.25" customHeight="1" spans="1:4">
      <c r="A32" s="167"/>
      <c r="B32" s="80"/>
      <c r="C32" s="32" t="s">
        <v>42</v>
      </c>
      <c r="D32" s="80"/>
    </row>
    <row r="33" ht="16.5" customHeight="1" spans="1:4">
      <c r="A33" s="167" t="s">
        <v>43</v>
      </c>
      <c r="B33" s="80">
        <v>120158631.89</v>
      </c>
      <c r="C33" s="167" t="s">
        <v>44</v>
      </c>
      <c r="D33" s="80">
        <v>120158631.89</v>
      </c>
    </row>
    <row r="34" ht="16.5" customHeight="1" spans="1:4">
      <c r="A34" s="148" t="s">
        <v>45</v>
      </c>
      <c r="B34" s="80"/>
      <c r="C34" s="148" t="s">
        <v>46</v>
      </c>
      <c r="D34" s="80"/>
    </row>
    <row r="35" ht="16.5" customHeight="1" spans="1:4">
      <c r="A35" s="32" t="s">
        <v>47</v>
      </c>
      <c r="B35" s="80"/>
      <c r="C35" s="32" t="s">
        <v>47</v>
      </c>
      <c r="D35" s="80"/>
    </row>
    <row r="36" ht="16.5" customHeight="1" spans="1:4">
      <c r="A36" s="32" t="s">
        <v>48</v>
      </c>
      <c r="B36" s="80"/>
      <c r="C36" s="32" t="s">
        <v>49</v>
      </c>
      <c r="D36" s="80"/>
    </row>
    <row r="37" ht="16.5" customHeight="1" spans="1:4">
      <c r="A37" s="168" t="s">
        <v>50</v>
      </c>
      <c r="B37" s="80">
        <v>120158631.89</v>
      </c>
      <c r="C37" s="168" t="s">
        <v>51</v>
      </c>
      <c r="D37" s="80">
        <v>120158631.89</v>
      </c>
    </row>
  </sheetData>
  <mergeCells count="4">
    <mergeCell ref="A3:D3"/>
    <mergeCell ref="A4:B4"/>
    <mergeCell ref="A5:B5"/>
    <mergeCell ref="C5:D5"/>
  </mergeCells>
  <printOptions horizontalCentered="1"/>
  <pageMargins left="0.959722222222222" right="0.959722222222222" top="0.719444444444444" bottom="0.719444444444444" header="0" footer="0"/>
  <pageSetup paperSize="9" orientation="landscape"/>
  <headerFooter>
    <oddFooter>&amp;C第&amp;P页，共&amp;N页&amp;R&amp;N</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20"/>
  <sheetViews>
    <sheetView showZeros="0" workbookViewId="0">
      <pane ySplit="1" topLeftCell="A2" activePane="bottomLeft" state="frozen"/>
      <selection/>
      <selection pane="bottomLeft" activeCell="A1" sqref="A1"/>
    </sheetView>
  </sheetViews>
  <sheetFormatPr defaultColWidth="9.14166666666667" defaultRowHeight="14.25" customHeight="1" outlineLevelCol="5"/>
  <cols>
    <col min="1" max="1" width="32.1416666666667" customWidth="1"/>
    <col min="2" max="2" width="20.7083333333333" customWidth="1"/>
    <col min="3" max="3" width="32.1416666666667" customWidth="1"/>
    <col min="4" max="4" width="27.7083333333333" customWidth="1"/>
    <col min="5" max="6" width="36.7083333333333" customWidth="1"/>
  </cols>
  <sheetData>
    <row r="1" customHeight="1" spans="1:6">
      <c r="A1" s="1"/>
      <c r="B1" s="1"/>
      <c r="C1" s="1"/>
      <c r="D1" s="1"/>
      <c r="E1" s="1"/>
      <c r="F1" s="1"/>
    </row>
    <row r="2" ht="12" customHeight="1" spans="1:6">
      <c r="A2" s="119">
        <v>1</v>
      </c>
      <c r="B2" s="120">
        <v>0</v>
      </c>
      <c r="C2" s="119">
        <v>1</v>
      </c>
      <c r="D2" s="121"/>
      <c r="E2" s="121"/>
      <c r="F2" s="118" t="s">
        <v>517</v>
      </c>
    </row>
    <row r="3" ht="42" customHeight="1" spans="1:6">
      <c r="A3" s="122" t="str">
        <f>"2025"&amp;"年部门政府性基金预算支出预算表"</f>
        <v>2025年部门政府性基金预算支出预算表</v>
      </c>
      <c r="B3" s="122" t="s">
        <v>518</v>
      </c>
      <c r="C3" s="123"/>
      <c r="D3" s="124"/>
      <c r="E3" s="124"/>
      <c r="F3" s="124"/>
    </row>
    <row r="4" ht="13.5" customHeight="1" spans="1:6">
      <c r="A4" s="5" t="str">
        <f>"单位名称："&amp;"云南省昆明空港经济区水务局"</f>
        <v>单位名称：云南省昆明空港经济区水务局</v>
      </c>
      <c r="B4" s="5" t="s">
        <v>519</v>
      </c>
      <c r="C4" s="119"/>
      <c r="D4" s="121"/>
      <c r="E4" s="121"/>
      <c r="F4" s="118" t="s">
        <v>1</v>
      </c>
    </row>
    <row r="5" ht="19.5" customHeight="1" spans="1:6">
      <c r="A5" s="125" t="s">
        <v>203</v>
      </c>
      <c r="B5" s="126" t="s">
        <v>73</v>
      </c>
      <c r="C5" s="125" t="s">
        <v>74</v>
      </c>
      <c r="D5" s="11" t="s">
        <v>520</v>
      </c>
      <c r="E5" s="12"/>
      <c r="F5" s="13"/>
    </row>
    <row r="6" ht="18.75" customHeight="1" spans="1:6">
      <c r="A6" s="127"/>
      <c r="B6" s="128"/>
      <c r="C6" s="127"/>
      <c r="D6" s="16" t="s">
        <v>55</v>
      </c>
      <c r="E6" s="11" t="s">
        <v>76</v>
      </c>
      <c r="F6" s="16" t="s">
        <v>77</v>
      </c>
    </row>
    <row r="7" ht="18.75" customHeight="1" spans="1:6">
      <c r="A7" s="68">
        <v>1</v>
      </c>
      <c r="B7" s="129" t="s">
        <v>84</v>
      </c>
      <c r="C7" s="68">
        <v>3</v>
      </c>
      <c r="D7" s="130">
        <v>4</v>
      </c>
      <c r="E7" s="130">
        <v>5</v>
      </c>
      <c r="F7" s="130">
        <v>6</v>
      </c>
    </row>
    <row r="8" ht="21" customHeight="1" spans="1:6">
      <c r="A8" s="21" t="s">
        <v>70</v>
      </c>
      <c r="B8" s="21"/>
      <c r="C8" s="21"/>
      <c r="D8" s="80">
        <v>104778949</v>
      </c>
      <c r="E8" s="80"/>
      <c r="F8" s="80">
        <v>104778949</v>
      </c>
    </row>
    <row r="9" ht="21" customHeight="1" spans="1:6">
      <c r="A9" s="21"/>
      <c r="B9" s="21" t="s">
        <v>104</v>
      </c>
      <c r="C9" s="21" t="s">
        <v>105</v>
      </c>
      <c r="D9" s="80">
        <v>48248949</v>
      </c>
      <c r="E9" s="80"/>
      <c r="F9" s="80">
        <v>48248949</v>
      </c>
    </row>
    <row r="10" ht="21" customHeight="1" spans="1:6">
      <c r="A10" s="24"/>
      <c r="B10" s="131" t="s">
        <v>110</v>
      </c>
      <c r="C10" s="131" t="s">
        <v>111</v>
      </c>
      <c r="D10" s="80">
        <v>4448949</v>
      </c>
      <c r="E10" s="80"/>
      <c r="F10" s="80">
        <v>4448949</v>
      </c>
    </row>
    <row r="11" ht="21" customHeight="1" spans="1:6">
      <c r="A11" s="24"/>
      <c r="B11" s="132" t="s">
        <v>112</v>
      </c>
      <c r="C11" s="132" t="s">
        <v>113</v>
      </c>
      <c r="D11" s="80">
        <v>4448949</v>
      </c>
      <c r="E11" s="80"/>
      <c r="F11" s="80">
        <v>4448949</v>
      </c>
    </row>
    <row r="12" ht="21" customHeight="1" spans="1:6">
      <c r="A12" s="24"/>
      <c r="B12" s="131" t="s">
        <v>114</v>
      </c>
      <c r="C12" s="131" t="s">
        <v>115</v>
      </c>
      <c r="D12" s="80">
        <v>43800000</v>
      </c>
      <c r="E12" s="80"/>
      <c r="F12" s="80">
        <v>43800000</v>
      </c>
    </row>
    <row r="13" ht="21" customHeight="1" spans="1:6">
      <c r="A13" s="24"/>
      <c r="B13" s="132" t="s">
        <v>116</v>
      </c>
      <c r="C13" s="132" t="s">
        <v>117</v>
      </c>
      <c r="D13" s="80">
        <v>33800000</v>
      </c>
      <c r="E13" s="80"/>
      <c r="F13" s="80">
        <v>33800000</v>
      </c>
    </row>
    <row r="14" ht="21" customHeight="1" spans="1:6">
      <c r="A14" s="24"/>
      <c r="B14" s="132" t="s">
        <v>118</v>
      </c>
      <c r="C14" s="132" t="s">
        <v>119</v>
      </c>
      <c r="D14" s="80">
        <v>10000000</v>
      </c>
      <c r="E14" s="80"/>
      <c r="F14" s="80">
        <v>10000000</v>
      </c>
    </row>
    <row r="15" ht="21" customHeight="1" spans="1:6">
      <c r="A15" s="24"/>
      <c r="B15" s="21" t="s">
        <v>120</v>
      </c>
      <c r="C15" s="21" t="s">
        <v>121</v>
      </c>
      <c r="D15" s="80">
        <v>56530000</v>
      </c>
      <c r="E15" s="80"/>
      <c r="F15" s="80">
        <v>56530000</v>
      </c>
    </row>
    <row r="16" ht="21" customHeight="1" spans="1:6">
      <c r="A16" s="24"/>
      <c r="B16" s="131" t="s">
        <v>146</v>
      </c>
      <c r="C16" s="131" t="s">
        <v>147</v>
      </c>
      <c r="D16" s="80">
        <v>10000000</v>
      </c>
      <c r="E16" s="80"/>
      <c r="F16" s="80">
        <v>10000000</v>
      </c>
    </row>
    <row r="17" ht="21" customHeight="1" spans="1:6">
      <c r="A17" s="24"/>
      <c r="B17" s="132" t="s">
        <v>148</v>
      </c>
      <c r="C17" s="132" t="s">
        <v>149</v>
      </c>
      <c r="D17" s="80">
        <v>10000000</v>
      </c>
      <c r="E17" s="80"/>
      <c r="F17" s="80">
        <v>10000000</v>
      </c>
    </row>
    <row r="18" ht="21" customHeight="1" spans="1:6">
      <c r="A18" s="24"/>
      <c r="B18" s="131" t="s">
        <v>150</v>
      </c>
      <c r="C18" s="131" t="s">
        <v>151</v>
      </c>
      <c r="D18" s="80">
        <v>46530000</v>
      </c>
      <c r="E18" s="80"/>
      <c r="F18" s="80">
        <v>46530000</v>
      </c>
    </row>
    <row r="19" ht="21" customHeight="1" spans="1:6">
      <c r="A19" s="24"/>
      <c r="B19" s="132" t="s">
        <v>152</v>
      </c>
      <c r="C19" s="132" t="s">
        <v>153</v>
      </c>
      <c r="D19" s="80">
        <v>46530000</v>
      </c>
      <c r="E19" s="80"/>
      <c r="F19" s="80">
        <v>46530000</v>
      </c>
    </row>
    <row r="20" ht="18.75" customHeight="1" spans="1:6">
      <c r="A20" s="133" t="s">
        <v>192</v>
      </c>
      <c r="B20" s="133" t="s">
        <v>192</v>
      </c>
      <c r="C20" s="134" t="s">
        <v>192</v>
      </c>
      <c r="D20" s="80">
        <v>104778949</v>
      </c>
      <c r="E20" s="80"/>
      <c r="F20" s="80">
        <v>104778949</v>
      </c>
    </row>
  </sheetData>
  <mergeCells count="7">
    <mergeCell ref="A3:F3"/>
    <mergeCell ref="A4:C4"/>
    <mergeCell ref="D5:F5"/>
    <mergeCell ref="A20:C20"/>
    <mergeCell ref="A5:A6"/>
    <mergeCell ref="B5:B6"/>
    <mergeCell ref="C5:C6"/>
  </mergeCells>
  <printOptions horizontalCentered="1"/>
  <pageMargins left="0.369444444444444" right="0.369444444444444" top="0.559722222222222" bottom="0.559722222222222" header="0.479861111111111" footer="0.479861111111111"/>
  <pageSetup paperSize="9" scale="9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3"/>
  <sheetViews>
    <sheetView showZeros="0" workbookViewId="0">
      <pane ySplit="1" topLeftCell="A2" activePane="bottomLeft" state="frozen"/>
      <selection/>
      <selection pane="bottomLeft" activeCell="A1" sqref="A1"/>
    </sheetView>
  </sheetViews>
  <sheetFormatPr defaultColWidth="9.14166666666667" defaultRowHeight="14.25" customHeight="1"/>
  <cols>
    <col min="1" max="2" width="32.575" customWidth="1"/>
    <col min="3" max="3" width="41.1416666666667" customWidth="1"/>
    <col min="4" max="4" width="21.7083333333333" customWidth="1"/>
    <col min="5" max="5" width="35.2833333333333" customWidth="1"/>
    <col min="6" max="6" width="7.70833333333333" customWidth="1"/>
    <col min="7" max="7" width="11.1416666666667" customWidth="1"/>
    <col min="8" max="8" width="13.2833333333333" customWidth="1"/>
    <col min="9" max="18" width="20" customWidth="1"/>
    <col min="19" max="19" width="19.85" customWidth="1"/>
  </cols>
  <sheetData>
    <row r="1" customHeight="1" spans="1:19">
      <c r="A1" s="1"/>
      <c r="B1" s="1"/>
      <c r="C1" s="1"/>
      <c r="D1" s="1"/>
      <c r="E1" s="1"/>
      <c r="F1" s="1"/>
      <c r="G1" s="1"/>
      <c r="H1" s="1"/>
      <c r="I1" s="1"/>
      <c r="J1" s="1"/>
      <c r="K1" s="1"/>
      <c r="L1" s="1"/>
      <c r="M1" s="1"/>
      <c r="N1" s="1"/>
      <c r="O1" s="1"/>
      <c r="P1" s="1"/>
      <c r="Q1" s="1"/>
      <c r="R1" s="1"/>
      <c r="S1" s="1"/>
    </row>
    <row r="2" ht="15.75" customHeight="1" spans="2:19">
      <c r="B2" s="84"/>
      <c r="C2" s="84"/>
      <c r="R2" s="3"/>
      <c r="S2" s="3" t="s">
        <v>521</v>
      </c>
    </row>
    <row r="3" ht="41.25" customHeight="1" spans="1:19">
      <c r="A3" s="73" t="str">
        <f>"2025"&amp;"年部门政府采购预算表"</f>
        <v>2025年部门政府采购预算表</v>
      </c>
      <c r="B3" s="66"/>
      <c r="C3" s="66"/>
      <c r="D3" s="4"/>
      <c r="E3" s="4"/>
      <c r="F3" s="4"/>
      <c r="G3" s="4"/>
      <c r="H3" s="4"/>
      <c r="I3" s="4"/>
      <c r="J3" s="4"/>
      <c r="K3" s="4"/>
      <c r="L3" s="4"/>
      <c r="M3" s="66"/>
      <c r="N3" s="4"/>
      <c r="O3" s="4"/>
      <c r="P3" s="66"/>
      <c r="Q3" s="4"/>
      <c r="R3" s="66"/>
      <c r="S3" s="66"/>
    </row>
    <row r="4" ht="18.75" customHeight="1" spans="1:19">
      <c r="A4" s="111" t="str">
        <f>"单位名称："&amp;"云南省昆明空港经济区水务局"</f>
        <v>单位名称：云南省昆明空港经济区水务局</v>
      </c>
      <c r="B4" s="86"/>
      <c r="C4" s="86"/>
      <c r="D4" s="7"/>
      <c r="E4" s="7"/>
      <c r="F4" s="7"/>
      <c r="G4" s="7"/>
      <c r="H4" s="7"/>
      <c r="I4" s="7"/>
      <c r="J4" s="7"/>
      <c r="K4" s="7"/>
      <c r="L4" s="7"/>
      <c r="R4" s="8"/>
      <c r="S4" s="118" t="s">
        <v>1</v>
      </c>
    </row>
    <row r="5" ht="15.75" customHeight="1" spans="1:19">
      <c r="A5" s="10" t="s">
        <v>202</v>
      </c>
      <c r="B5" s="87" t="s">
        <v>203</v>
      </c>
      <c r="C5" s="87" t="s">
        <v>522</v>
      </c>
      <c r="D5" s="88" t="s">
        <v>523</v>
      </c>
      <c r="E5" s="88" t="s">
        <v>524</v>
      </c>
      <c r="F5" s="88" t="s">
        <v>525</v>
      </c>
      <c r="G5" s="88" t="s">
        <v>526</v>
      </c>
      <c r="H5" s="88" t="s">
        <v>527</v>
      </c>
      <c r="I5" s="101" t="s">
        <v>210</v>
      </c>
      <c r="J5" s="101"/>
      <c r="K5" s="101"/>
      <c r="L5" s="101"/>
      <c r="M5" s="102"/>
      <c r="N5" s="101"/>
      <c r="O5" s="101"/>
      <c r="P5" s="81"/>
      <c r="Q5" s="101"/>
      <c r="R5" s="102"/>
      <c r="S5" s="82"/>
    </row>
    <row r="6" ht="17.25" customHeight="1" spans="1:19">
      <c r="A6" s="15"/>
      <c r="B6" s="89"/>
      <c r="C6" s="89"/>
      <c r="D6" s="90"/>
      <c r="E6" s="90"/>
      <c r="F6" s="90"/>
      <c r="G6" s="90"/>
      <c r="H6" s="90"/>
      <c r="I6" s="90" t="s">
        <v>55</v>
      </c>
      <c r="J6" s="90" t="s">
        <v>58</v>
      </c>
      <c r="K6" s="90" t="s">
        <v>528</v>
      </c>
      <c r="L6" s="90" t="s">
        <v>529</v>
      </c>
      <c r="M6" s="103" t="s">
        <v>530</v>
      </c>
      <c r="N6" s="104" t="s">
        <v>531</v>
      </c>
      <c r="O6" s="104"/>
      <c r="P6" s="109"/>
      <c r="Q6" s="104"/>
      <c r="R6" s="110"/>
      <c r="S6" s="91"/>
    </row>
    <row r="7" ht="54" customHeight="1" spans="1:19">
      <c r="A7" s="18"/>
      <c r="B7" s="91"/>
      <c r="C7" s="91"/>
      <c r="D7" s="92"/>
      <c r="E7" s="92"/>
      <c r="F7" s="92"/>
      <c r="G7" s="92"/>
      <c r="H7" s="92"/>
      <c r="I7" s="92"/>
      <c r="J7" s="92" t="s">
        <v>57</v>
      </c>
      <c r="K7" s="92"/>
      <c r="L7" s="92"/>
      <c r="M7" s="105"/>
      <c r="N7" s="92" t="s">
        <v>57</v>
      </c>
      <c r="O7" s="92" t="s">
        <v>64</v>
      </c>
      <c r="P7" s="91" t="s">
        <v>65</v>
      </c>
      <c r="Q7" s="92" t="s">
        <v>66</v>
      </c>
      <c r="R7" s="105" t="s">
        <v>67</v>
      </c>
      <c r="S7" s="91" t="s">
        <v>68</v>
      </c>
    </row>
    <row r="8" ht="18" customHeight="1" spans="1:19">
      <c r="A8" s="112">
        <v>1</v>
      </c>
      <c r="B8" s="112" t="s">
        <v>84</v>
      </c>
      <c r="C8" s="113">
        <v>3</v>
      </c>
      <c r="D8" s="113">
        <v>4</v>
      </c>
      <c r="E8" s="112">
        <v>5</v>
      </c>
      <c r="F8" s="112">
        <v>6</v>
      </c>
      <c r="G8" s="112">
        <v>7</v>
      </c>
      <c r="H8" s="112">
        <v>8</v>
      </c>
      <c r="I8" s="112">
        <v>9</v>
      </c>
      <c r="J8" s="112">
        <v>10</v>
      </c>
      <c r="K8" s="112">
        <v>11</v>
      </c>
      <c r="L8" s="112">
        <v>12</v>
      </c>
      <c r="M8" s="112">
        <v>13</v>
      </c>
      <c r="N8" s="112">
        <v>14</v>
      </c>
      <c r="O8" s="112">
        <v>15</v>
      </c>
      <c r="P8" s="112">
        <v>16</v>
      </c>
      <c r="Q8" s="112">
        <v>17</v>
      </c>
      <c r="R8" s="112">
        <v>18</v>
      </c>
      <c r="S8" s="112">
        <v>19</v>
      </c>
    </row>
    <row r="9" ht="21" customHeight="1" spans="1:19">
      <c r="A9" s="93" t="s">
        <v>70</v>
      </c>
      <c r="B9" s="94" t="s">
        <v>70</v>
      </c>
      <c r="C9" s="94" t="s">
        <v>250</v>
      </c>
      <c r="D9" s="95" t="s">
        <v>532</v>
      </c>
      <c r="E9" s="95" t="s">
        <v>532</v>
      </c>
      <c r="F9" s="95" t="s">
        <v>533</v>
      </c>
      <c r="G9" s="114">
        <v>62</v>
      </c>
      <c r="H9" s="80">
        <v>9300</v>
      </c>
      <c r="I9" s="80">
        <v>9300</v>
      </c>
      <c r="J9" s="80">
        <v>9300</v>
      </c>
      <c r="K9" s="80"/>
      <c r="L9" s="80"/>
      <c r="M9" s="80"/>
      <c r="N9" s="80"/>
      <c r="O9" s="80"/>
      <c r="P9" s="80"/>
      <c r="Q9" s="80"/>
      <c r="R9" s="80"/>
      <c r="S9" s="80"/>
    </row>
    <row r="10" ht="21" customHeight="1" spans="1:19">
      <c r="A10" s="93" t="s">
        <v>70</v>
      </c>
      <c r="B10" s="94" t="s">
        <v>70</v>
      </c>
      <c r="C10" s="94" t="s">
        <v>266</v>
      </c>
      <c r="D10" s="95" t="s">
        <v>534</v>
      </c>
      <c r="E10" s="95" t="s">
        <v>535</v>
      </c>
      <c r="F10" s="95" t="s">
        <v>356</v>
      </c>
      <c r="G10" s="114">
        <v>1</v>
      </c>
      <c r="H10" s="80">
        <v>1000000</v>
      </c>
      <c r="I10" s="80">
        <v>1000000</v>
      </c>
      <c r="J10" s="80">
        <v>1000000</v>
      </c>
      <c r="K10" s="80"/>
      <c r="L10" s="80"/>
      <c r="M10" s="80"/>
      <c r="N10" s="80"/>
      <c r="O10" s="80"/>
      <c r="P10" s="80"/>
      <c r="Q10" s="80"/>
      <c r="R10" s="80"/>
      <c r="S10" s="80"/>
    </row>
    <row r="11" ht="21" customHeight="1" spans="1:19">
      <c r="A11" s="93" t="s">
        <v>70</v>
      </c>
      <c r="B11" s="94" t="s">
        <v>70</v>
      </c>
      <c r="C11" s="94" t="s">
        <v>268</v>
      </c>
      <c r="D11" s="95" t="s">
        <v>536</v>
      </c>
      <c r="E11" s="95" t="s">
        <v>537</v>
      </c>
      <c r="F11" s="95" t="s">
        <v>356</v>
      </c>
      <c r="G11" s="114">
        <v>1</v>
      </c>
      <c r="H11" s="80">
        <v>1000000</v>
      </c>
      <c r="I11" s="80">
        <v>1000000</v>
      </c>
      <c r="J11" s="80">
        <v>1000000</v>
      </c>
      <c r="K11" s="80"/>
      <c r="L11" s="80"/>
      <c r="M11" s="80"/>
      <c r="N11" s="80"/>
      <c r="O11" s="80"/>
      <c r="P11" s="80"/>
      <c r="Q11" s="80"/>
      <c r="R11" s="80"/>
      <c r="S11" s="80"/>
    </row>
    <row r="12" ht="21" customHeight="1" spans="1:19">
      <c r="A12" s="96" t="s">
        <v>192</v>
      </c>
      <c r="B12" s="97"/>
      <c r="C12" s="97"/>
      <c r="D12" s="98"/>
      <c r="E12" s="98"/>
      <c r="F12" s="98"/>
      <c r="G12" s="115"/>
      <c r="H12" s="80">
        <v>2009300</v>
      </c>
      <c r="I12" s="80">
        <v>2009300</v>
      </c>
      <c r="J12" s="80">
        <v>2009300</v>
      </c>
      <c r="K12" s="80"/>
      <c r="L12" s="80"/>
      <c r="M12" s="80"/>
      <c r="N12" s="80"/>
      <c r="O12" s="80"/>
      <c r="P12" s="80"/>
      <c r="Q12" s="80"/>
      <c r="R12" s="80"/>
      <c r="S12" s="80"/>
    </row>
    <row r="13" ht="21" customHeight="1" spans="1:19">
      <c r="A13" s="111" t="s">
        <v>538</v>
      </c>
      <c r="B13" s="5"/>
      <c r="C13" s="5"/>
      <c r="D13" s="111"/>
      <c r="E13" s="111"/>
      <c r="F13" s="111"/>
      <c r="G13" s="116"/>
      <c r="H13" s="117"/>
      <c r="I13" s="117"/>
      <c r="J13" s="117"/>
      <c r="K13" s="117"/>
      <c r="L13" s="117"/>
      <c r="M13" s="117"/>
      <c r="N13" s="117"/>
      <c r="O13" s="117"/>
      <c r="P13" s="117"/>
      <c r="Q13" s="117"/>
      <c r="R13" s="117"/>
      <c r="S13" s="117"/>
    </row>
  </sheetData>
  <mergeCells count="19">
    <mergeCell ref="A3:S3"/>
    <mergeCell ref="A4:H4"/>
    <mergeCell ref="I5:S5"/>
    <mergeCell ref="N6:S6"/>
    <mergeCell ref="A12:G12"/>
    <mergeCell ref="A13:S13"/>
    <mergeCell ref="A5:A7"/>
    <mergeCell ref="B5:B7"/>
    <mergeCell ref="C5:C7"/>
    <mergeCell ref="D5:D7"/>
    <mergeCell ref="E5:E7"/>
    <mergeCell ref="F5:F7"/>
    <mergeCell ref="G5:G7"/>
    <mergeCell ref="H5:H7"/>
    <mergeCell ref="I6:I7"/>
    <mergeCell ref="J6:J7"/>
    <mergeCell ref="K6:K7"/>
    <mergeCell ref="L6:L7"/>
    <mergeCell ref="M6:M7"/>
  </mergeCells>
  <printOptions horizontalCentered="1"/>
  <pageMargins left="0.959722222222222" right="0.959722222222222" top="0.719444444444444" bottom="0.719444444444444" header="0" footer="0"/>
  <pageSetup paperSize="9" scale="6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T11"/>
  <sheetViews>
    <sheetView showZeros="0" topLeftCell="F1" workbookViewId="0">
      <pane ySplit="1" topLeftCell="A2" activePane="bottomLeft" state="frozen"/>
      <selection/>
      <selection pane="bottomLeft" activeCell="A1" sqref="A1"/>
    </sheetView>
  </sheetViews>
  <sheetFormatPr defaultColWidth="9.14166666666667" defaultRowHeight="14.25" customHeight="1"/>
  <cols>
    <col min="1" max="5" width="39.1416666666667" customWidth="1"/>
    <col min="6" max="6" width="27.575" customWidth="1"/>
    <col min="7" max="7" width="28.575" customWidth="1"/>
    <col min="8" max="8" width="28.1416666666667" customWidth="1"/>
    <col min="9" max="9" width="39.1416666666667" customWidth="1"/>
    <col min="10" max="18" width="20.425" customWidth="1"/>
    <col min="19" max="20" width="20.2833333333333" customWidth="1"/>
  </cols>
  <sheetData>
    <row r="1" customHeight="1" spans="1:20">
      <c r="A1" s="1"/>
      <c r="B1" s="1"/>
      <c r="C1" s="1"/>
      <c r="D1" s="1"/>
      <c r="E1" s="1"/>
      <c r="F1" s="1"/>
      <c r="G1" s="1"/>
      <c r="H1" s="1"/>
      <c r="I1" s="1"/>
      <c r="J1" s="1"/>
      <c r="K1" s="1"/>
      <c r="L1" s="1"/>
      <c r="M1" s="1"/>
      <c r="N1" s="1"/>
      <c r="O1" s="1"/>
      <c r="P1" s="1"/>
      <c r="Q1" s="1"/>
      <c r="R1" s="1"/>
      <c r="S1" s="1"/>
      <c r="T1" s="1"/>
    </row>
    <row r="2" ht="16.5" customHeight="1" spans="1:20">
      <c r="A2" s="77"/>
      <c r="B2" s="84"/>
      <c r="C2" s="84"/>
      <c r="D2" s="84"/>
      <c r="E2" s="84"/>
      <c r="F2" s="84"/>
      <c r="G2" s="84"/>
      <c r="H2" s="77"/>
      <c r="I2" s="77"/>
      <c r="J2" s="77"/>
      <c r="K2" s="77"/>
      <c r="L2" s="77"/>
      <c r="M2" s="77"/>
      <c r="N2" s="99"/>
      <c r="O2" s="77"/>
      <c r="P2" s="77"/>
      <c r="Q2" s="84"/>
      <c r="R2" s="77"/>
      <c r="S2" s="107"/>
      <c r="T2" s="107" t="s">
        <v>539</v>
      </c>
    </row>
    <row r="3" ht="41.25" customHeight="1" spans="1:20">
      <c r="A3" s="73" t="str">
        <f>"2025"&amp;"年部门政府购买服务预算表"</f>
        <v>2025年部门政府购买服务预算表</v>
      </c>
      <c r="B3" s="66"/>
      <c r="C3" s="66"/>
      <c r="D3" s="66"/>
      <c r="E3" s="66"/>
      <c r="F3" s="66"/>
      <c r="G3" s="66"/>
      <c r="H3" s="85"/>
      <c r="I3" s="85"/>
      <c r="J3" s="85"/>
      <c r="K3" s="85"/>
      <c r="L3" s="85"/>
      <c r="M3" s="85"/>
      <c r="N3" s="100"/>
      <c r="O3" s="85"/>
      <c r="P3" s="85"/>
      <c r="Q3" s="66"/>
      <c r="R3" s="85"/>
      <c r="S3" s="100"/>
      <c r="T3" s="66"/>
    </row>
    <row r="4" ht="22.5" customHeight="1" spans="1:20">
      <c r="A4" s="74" t="str">
        <f>"单位名称："&amp;"云南省昆明空港经济区水务局"</f>
        <v>单位名称：云南省昆明空港经济区水务局</v>
      </c>
      <c r="B4" s="86"/>
      <c r="C4" s="86"/>
      <c r="D4" s="86"/>
      <c r="E4" s="86"/>
      <c r="F4" s="86"/>
      <c r="G4" s="86"/>
      <c r="H4" s="75"/>
      <c r="I4" s="75"/>
      <c r="J4" s="75"/>
      <c r="K4" s="75"/>
      <c r="L4" s="75"/>
      <c r="M4" s="75"/>
      <c r="N4" s="99"/>
      <c r="O4" s="77"/>
      <c r="P4" s="77"/>
      <c r="Q4" s="84"/>
      <c r="R4" s="77"/>
      <c r="S4" s="108"/>
      <c r="T4" s="107" t="s">
        <v>1</v>
      </c>
    </row>
    <row r="5" ht="24" customHeight="1" spans="1:20">
      <c r="A5" s="10" t="s">
        <v>202</v>
      </c>
      <c r="B5" s="87" t="s">
        <v>203</v>
      </c>
      <c r="C5" s="87" t="s">
        <v>522</v>
      </c>
      <c r="D5" s="87" t="s">
        <v>540</v>
      </c>
      <c r="E5" s="87" t="s">
        <v>541</v>
      </c>
      <c r="F5" s="87" t="s">
        <v>542</v>
      </c>
      <c r="G5" s="87" t="s">
        <v>543</v>
      </c>
      <c r="H5" s="88" t="s">
        <v>544</v>
      </c>
      <c r="I5" s="88" t="s">
        <v>545</v>
      </c>
      <c r="J5" s="101" t="s">
        <v>210</v>
      </c>
      <c r="K5" s="101"/>
      <c r="L5" s="101"/>
      <c r="M5" s="101"/>
      <c r="N5" s="102"/>
      <c r="O5" s="101"/>
      <c r="P5" s="101"/>
      <c r="Q5" s="81"/>
      <c r="R5" s="101"/>
      <c r="S5" s="102"/>
      <c r="T5" s="82"/>
    </row>
    <row r="6" ht="24" customHeight="1" spans="1:20">
      <c r="A6" s="15"/>
      <c r="B6" s="89"/>
      <c r="C6" s="89"/>
      <c r="D6" s="89"/>
      <c r="E6" s="89"/>
      <c r="F6" s="89"/>
      <c r="G6" s="89"/>
      <c r="H6" s="90"/>
      <c r="I6" s="90"/>
      <c r="J6" s="90" t="s">
        <v>55</v>
      </c>
      <c r="K6" s="90" t="s">
        <v>58</v>
      </c>
      <c r="L6" s="90" t="s">
        <v>528</v>
      </c>
      <c r="M6" s="90" t="s">
        <v>529</v>
      </c>
      <c r="N6" s="103" t="s">
        <v>530</v>
      </c>
      <c r="O6" s="104" t="s">
        <v>531</v>
      </c>
      <c r="P6" s="104"/>
      <c r="Q6" s="109"/>
      <c r="R6" s="104"/>
      <c r="S6" s="110"/>
      <c r="T6" s="91"/>
    </row>
    <row r="7" ht="54" customHeight="1" spans="1:20">
      <c r="A7" s="18"/>
      <c r="B7" s="91"/>
      <c r="C7" s="91"/>
      <c r="D7" s="91"/>
      <c r="E7" s="91"/>
      <c r="F7" s="91"/>
      <c r="G7" s="91"/>
      <c r="H7" s="92"/>
      <c r="I7" s="92"/>
      <c r="J7" s="92"/>
      <c r="K7" s="92" t="s">
        <v>57</v>
      </c>
      <c r="L7" s="92"/>
      <c r="M7" s="92"/>
      <c r="N7" s="105"/>
      <c r="O7" s="92" t="s">
        <v>57</v>
      </c>
      <c r="P7" s="92" t="s">
        <v>64</v>
      </c>
      <c r="Q7" s="91" t="s">
        <v>65</v>
      </c>
      <c r="R7" s="92" t="s">
        <v>66</v>
      </c>
      <c r="S7" s="105" t="s">
        <v>67</v>
      </c>
      <c r="T7" s="91" t="s">
        <v>68</v>
      </c>
    </row>
    <row r="8" ht="17.25" customHeight="1" spans="1:20">
      <c r="A8" s="19">
        <v>1</v>
      </c>
      <c r="B8" s="91">
        <v>2</v>
      </c>
      <c r="C8" s="19">
        <v>3</v>
      </c>
      <c r="D8" s="19">
        <v>4</v>
      </c>
      <c r="E8" s="91">
        <v>5</v>
      </c>
      <c r="F8" s="19">
        <v>6</v>
      </c>
      <c r="G8" s="19">
        <v>7</v>
      </c>
      <c r="H8" s="91">
        <v>8</v>
      </c>
      <c r="I8" s="19">
        <v>9</v>
      </c>
      <c r="J8" s="19">
        <v>10</v>
      </c>
      <c r="K8" s="91">
        <v>11</v>
      </c>
      <c r="L8" s="19">
        <v>12</v>
      </c>
      <c r="M8" s="19">
        <v>13</v>
      </c>
      <c r="N8" s="91">
        <v>14</v>
      </c>
      <c r="O8" s="19">
        <v>15</v>
      </c>
      <c r="P8" s="19">
        <v>16</v>
      </c>
      <c r="Q8" s="91">
        <v>17</v>
      </c>
      <c r="R8" s="19">
        <v>18</v>
      </c>
      <c r="S8" s="19">
        <v>19</v>
      </c>
      <c r="T8" s="19">
        <v>20</v>
      </c>
    </row>
    <row r="9" ht="21" customHeight="1" spans="1:20">
      <c r="A9" s="93" t="s">
        <v>70</v>
      </c>
      <c r="B9" s="94" t="s">
        <v>70</v>
      </c>
      <c r="C9" s="94" t="s">
        <v>266</v>
      </c>
      <c r="D9" s="94" t="s">
        <v>534</v>
      </c>
      <c r="E9" s="94" t="s">
        <v>546</v>
      </c>
      <c r="F9" s="94" t="s">
        <v>77</v>
      </c>
      <c r="G9" s="94" t="s">
        <v>547</v>
      </c>
      <c r="H9" s="95" t="s">
        <v>121</v>
      </c>
      <c r="I9" s="95" t="s">
        <v>548</v>
      </c>
      <c r="J9" s="80">
        <v>1000000</v>
      </c>
      <c r="K9" s="80">
        <v>1000000</v>
      </c>
      <c r="L9" s="80"/>
      <c r="M9" s="80"/>
      <c r="N9" s="80"/>
      <c r="O9" s="80"/>
      <c r="P9" s="80"/>
      <c r="Q9" s="80"/>
      <c r="R9" s="80"/>
      <c r="S9" s="80"/>
      <c r="T9" s="80"/>
    </row>
    <row r="10" ht="21" customHeight="1" spans="1:20">
      <c r="A10" s="93" t="s">
        <v>70</v>
      </c>
      <c r="B10" s="94" t="s">
        <v>70</v>
      </c>
      <c r="C10" s="94" t="s">
        <v>268</v>
      </c>
      <c r="D10" s="94" t="s">
        <v>536</v>
      </c>
      <c r="E10" s="94" t="s">
        <v>549</v>
      </c>
      <c r="F10" s="94" t="s">
        <v>77</v>
      </c>
      <c r="G10" s="94" t="s">
        <v>547</v>
      </c>
      <c r="H10" s="95" t="s">
        <v>99</v>
      </c>
      <c r="I10" s="95" t="s">
        <v>550</v>
      </c>
      <c r="J10" s="80">
        <v>1000000</v>
      </c>
      <c r="K10" s="80">
        <v>1000000</v>
      </c>
      <c r="L10" s="80"/>
      <c r="M10" s="80"/>
      <c r="N10" s="80"/>
      <c r="O10" s="80"/>
      <c r="P10" s="80"/>
      <c r="Q10" s="80"/>
      <c r="R10" s="80"/>
      <c r="S10" s="80"/>
      <c r="T10" s="80"/>
    </row>
    <row r="11" ht="21" customHeight="1" spans="1:20">
      <c r="A11" s="96" t="s">
        <v>192</v>
      </c>
      <c r="B11" s="97"/>
      <c r="C11" s="97"/>
      <c r="D11" s="97"/>
      <c r="E11" s="97"/>
      <c r="F11" s="97"/>
      <c r="G11" s="97"/>
      <c r="H11" s="98"/>
      <c r="I11" s="106"/>
      <c r="J11" s="80">
        <v>2000000</v>
      </c>
      <c r="K11" s="80">
        <v>2000000</v>
      </c>
      <c r="L11" s="80"/>
      <c r="M11" s="80"/>
      <c r="N11" s="80"/>
      <c r="O11" s="80"/>
      <c r="P11" s="80"/>
      <c r="Q11" s="80"/>
      <c r="R11" s="80"/>
      <c r="S11" s="80"/>
      <c r="T11" s="80"/>
    </row>
  </sheetData>
  <mergeCells count="19">
    <mergeCell ref="A3:T3"/>
    <mergeCell ref="A4:I4"/>
    <mergeCell ref="J5:T5"/>
    <mergeCell ref="O6:T6"/>
    <mergeCell ref="A11:I11"/>
    <mergeCell ref="A5:A7"/>
    <mergeCell ref="B5:B7"/>
    <mergeCell ref="C5:C7"/>
    <mergeCell ref="D5:D7"/>
    <mergeCell ref="E5:E7"/>
    <mergeCell ref="F5:F7"/>
    <mergeCell ref="G5:G7"/>
    <mergeCell ref="H5:H7"/>
    <mergeCell ref="I5:I7"/>
    <mergeCell ref="J6:J7"/>
    <mergeCell ref="K6:K7"/>
    <mergeCell ref="L6:L7"/>
    <mergeCell ref="M6:M7"/>
    <mergeCell ref="N6:N7"/>
  </mergeCells>
  <printOptions horizontalCentered="1"/>
  <pageMargins left="0.959722222222222" right="0.959722222222222" top="0.719444444444444" bottom="0.719444444444444"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X10"/>
  <sheetViews>
    <sheetView showZeros="0" workbookViewId="0">
      <pane ySplit="1" topLeftCell="A2" activePane="bottomLeft" state="frozen"/>
      <selection/>
      <selection pane="bottomLeft" activeCell="B18" sqref="B18"/>
    </sheetView>
  </sheetViews>
  <sheetFormatPr defaultColWidth="9.14166666666667" defaultRowHeight="14.25" customHeight="1"/>
  <cols>
    <col min="1" max="1" width="37.7083333333333" customWidth="1"/>
    <col min="2" max="24" width="20" customWidth="1"/>
  </cols>
  <sheetData>
    <row r="1" customHeight="1" spans="1:24">
      <c r="A1" s="1"/>
      <c r="B1" s="1"/>
      <c r="C1" s="1"/>
      <c r="D1" s="1"/>
      <c r="E1" s="1"/>
      <c r="F1" s="1"/>
      <c r="G1" s="1"/>
      <c r="H1" s="1"/>
      <c r="I1" s="1"/>
      <c r="J1" s="1"/>
      <c r="K1" s="1"/>
      <c r="L1" s="1"/>
      <c r="M1" s="1"/>
      <c r="N1" s="1"/>
      <c r="O1" s="1"/>
      <c r="P1" s="1"/>
      <c r="Q1" s="1"/>
      <c r="R1" s="1"/>
      <c r="S1" s="1"/>
      <c r="T1" s="1"/>
      <c r="U1" s="1"/>
      <c r="V1" s="1"/>
      <c r="W1" s="1"/>
      <c r="X1" s="1"/>
    </row>
    <row r="2" ht="17.25" customHeight="1" spans="4:24">
      <c r="D2" s="72"/>
      <c r="W2" s="3"/>
      <c r="X2" s="3" t="s">
        <v>551</v>
      </c>
    </row>
    <row r="3" ht="41.25" customHeight="1" spans="1:24">
      <c r="A3" s="73" t="str">
        <f>"2025"&amp;"年市对下转移支付预算表"</f>
        <v>2025年市对下转移支付预算表</v>
      </c>
      <c r="B3" s="4"/>
      <c r="C3" s="4"/>
      <c r="D3" s="4"/>
      <c r="E3" s="4"/>
      <c r="F3" s="4"/>
      <c r="G3" s="4"/>
      <c r="H3" s="4"/>
      <c r="I3" s="4"/>
      <c r="J3" s="4"/>
      <c r="K3" s="4"/>
      <c r="L3" s="4"/>
      <c r="M3" s="4"/>
      <c r="N3" s="4"/>
      <c r="O3" s="4"/>
      <c r="P3" s="4"/>
      <c r="Q3" s="4"/>
      <c r="R3" s="4"/>
      <c r="S3" s="4"/>
      <c r="T3" s="4"/>
      <c r="U3" s="4"/>
      <c r="V3" s="4"/>
      <c r="W3" s="66"/>
      <c r="X3" s="66"/>
    </row>
    <row r="4" ht="18" customHeight="1" spans="1:24">
      <c r="A4" s="74" t="str">
        <f>"单位名称："&amp;"云南省昆明空港经济区水务局"</f>
        <v>单位名称：云南省昆明空港经济区水务局</v>
      </c>
      <c r="B4" s="75"/>
      <c r="C4" s="75"/>
      <c r="D4" s="76"/>
      <c r="E4" s="77"/>
      <c r="F4" s="77"/>
      <c r="G4" s="77"/>
      <c r="H4" s="77"/>
      <c r="I4" s="77"/>
      <c r="W4" s="8"/>
      <c r="X4" s="8" t="s">
        <v>1</v>
      </c>
    </row>
    <row r="5" ht="19.5" customHeight="1" spans="1:24">
      <c r="A5" s="28" t="s">
        <v>552</v>
      </c>
      <c r="B5" s="11" t="s">
        <v>210</v>
      </c>
      <c r="C5" s="12"/>
      <c r="D5" s="12"/>
      <c r="E5" s="11" t="s">
        <v>553</v>
      </c>
      <c r="F5" s="12"/>
      <c r="G5" s="12"/>
      <c r="H5" s="12"/>
      <c r="I5" s="12"/>
      <c r="J5" s="12"/>
      <c r="K5" s="12"/>
      <c r="L5" s="12"/>
      <c r="M5" s="12"/>
      <c r="N5" s="12"/>
      <c r="O5" s="12"/>
      <c r="P5" s="12"/>
      <c r="Q5" s="12"/>
      <c r="R5" s="12"/>
      <c r="S5" s="12"/>
      <c r="T5" s="12"/>
      <c r="U5" s="12"/>
      <c r="V5" s="12"/>
      <c r="W5" s="81"/>
      <c r="X5" s="82"/>
    </row>
    <row r="6" ht="40.5" customHeight="1" spans="1:24">
      <c r="A6" s="19"/>
      <c r="B6" s="29" t="s">
        <v>55</v>
      </c>
      <c r="C6" s="10" t="s">
        <v>58</v>
      </c>
      <c r="D6" s="78" t="s">
        <v>528</v>
      </c>
      <c r="E6" s="48" t="s">
        <v>554</v>
      </c>
      <c r="F6" s="48" t="s">
        <v>555</v>
      </c>
      <c r="G6" s="48" t="s">
        <v>556</v>
      </c>
      <c r="H6" s="48" t="s">
        <v>557</v>
      </c>
      <c r="I6" s="48" t="s">
        <v>558</v>
      </c>
      <c r="J6" s="48" t="s">
        <v>559</v>
      </c>
      <c r="K6" s="48" t="s">
        <v>560</v>
      </c>
      <c r="L6" s="48" t="s">
        <v>561</v>
      </c>
      <c r="M6" s="48" t="s">
        <v>562</v>
      </c>
      <c r="N6" s="48" t="s">
        <v>563</v>
      </c>
      <c r="O6" s="48" t="s">
        <v>564</v>
      </c>
      <c r="P6" s="48" t="s">
        <v>565</v>
      </c>
      <c r="Q6" s="48" t="s">
        <v>566</v>
      </c>
      <c r="R6" s="48" t="s">
        <v>567</v>
      </c>
      <c r="S6" s="48" t="s">
        <v>568</v>
      </c>
      <c r="T6" s="48" t="s">
        <v>569</v>
      </c>
      <c r="U6" s="48" t="s">
        <v>570</v>
      </c>
      <c r="V6" s="48" t="s">
        <v>571</v>
      </c>
      <c r="W6" s="48" t="s">
        <v>572</v>
      </c>
      <c r="X6" s="83" t="s">
        <v>573</v>
      </c>
    </row>
    <row r="7" ht="19.5" customHeight="1" spans="1:24">
      <c r="A7" s="20">
        <v>1</v>
      </c>
      <c r="B7" s="20">
        <v>2</v>
      </c>
      <c r="C7" s="20">
        <v>3</v>
      </c>
      <c r="D7" s="79">
        <v>4</v>
      </c>
      <c r="E7" s="36">
        <v>5</v>
      </c>
      <c r="F7" s="20">
        <v>6</v>
      </c>
      <c r="G7" s="20">
        <v>7</v>
      </c>
      <c r="H7" s="79">
        <v>8</v>
      </c>
      <c r="I7" s="20">
        <v>9</v>
      </c>
      <c r="J7" s="20">
        <v>10</v>
      </c>
      <c r="K7" s="20">
        <v>11</v>
      </c>
      <c r="L7" s="79">
        <v>12</v>
      </c>
      <c r="M7" s="20">
        <v>13</v>
      </c>
      <c r="N7" s="20">
        <v>14</v>
      </c>
      <c r="O7" s="20">
        <v>15</v>
      </c>
      <c r="P7" s="79">
        <v>16</v>
      </c>
      <c r="Q7" s="20">
        <v>17</v>
      </c>
      <c r="R7" s="20">
        <v>18</v>
      </c>
      <c r="S7" s="20">
        <v>19</v>
      </c>
      <c r="T7" s="79">
        <v>20</v>
      </c>
      <c r="U7" s="79">
        <v>21</v>
      </c>
      <c r="V7" s="79">
        <v>22</v>
      </c>
      <c r="W7" s="36">
        <v>23</v>
      </c>
      <c r="X7" s="36">
        <v>24</v>
      </c>
    </row>
    <row r="8" ht="19.5" customHeight="1" spans="1:24">
      <c r="A8" s="30"/>
      <c r="B8" s="80"/>
      <c r="C8" s="80"/>
      <c r="D8" s="80"/>
      <c r="E8" s="80"/>
      <c r="F8" s="80"/>
      <c r="G8" s="80"/>
      <c r="H8" s="80"/>
      <c r="I8" s="80"/>
      <c r="J8" s="80"/>
      <c r="K8" s="80"/>
      <c r="L8" s="80"/>
      <c r="M8" s="80"/>
      <c r="N8" s="80"/>
      <c r="O8" s="80"/>
      <c r="P8" s="80"/>
      <c r="Q8" s="80"/>
      <c r="R8" s="80"/>
      <c r="S8" s="80"/>
      <c r="T8" s="80"/>
      <c r="U8" s="80"/>
      <c r="V8" s="80"/>
      <c r="W8" s="80"/>
      <c r="X8" s="80"/>
    </row>
    <row r="9" ht="19.5" customHeight="1" spans="1:24">
      <c r="A9" s="69"/>
      <c r="B9" s="80"/>
      <c r="C9" s="80"/>
      <c r="D9" s="80"/>
      <c r="E9" s="80"/>
      <c r="F9" s="80"/>
      <c r="G9" s="80"/>
      <c r="H9" s="80"/>
      <c r="I9" s="80"/>
      <c r="J9" s="80"/>
      <c r="K9" s="80"/>
      <c r="L9" s="80"/>
      <c r="M9" s="80"/>
      <c r="N9" s="80"/>
      <c r="O9" s="80"/>
      <c r="P9" s="80"/>
      <c r="Q9" s="80"/>
      <c r="R9" s="80"/>
      <c r="S9" s="80"/>
      <c r="T9" s="80"/>
      <c r="U9" s="80"/>
      <c r="V9" s="80"/>
      <c r="W9" s="80"/>
      <c r="X9" s="80"/>
    </row>
    <row r="10" customHeight="1" spans="1:1">
      <c r="A10" t="s">
        <v>200</v>
      </c>
    </row>
  </sheetData>
  <mergeCells count="5">
    <mergeCell ref="A3:X3"/>
    <mergeCell ref="A4:I4"/>
    <mergeCell ref="B5:D5"/>
    <mergeCell ref="E5:X5"/>
    <mergeCell ref="A5:A6"/>
  </mergeCells>
  <printOptions horizontalCentered="1"/>
  <pageMargins left="0.959722222222222" right="0.959722222222222" top="0.719444444444444" bottom="0.719444444444444" header="0" footer="0"/>
  <pageSetup paperSize="9" scale="57"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9"/>
  <sheetViews>
    <sheetView showZeros="0" workbookViewId="0">
      <pane ySplit="1" topLeftCell="A2" activePane="bottomLeft" state="frozen"/>
      <selection/>
      <selection pane="bottomLeft" activeCell="A9" sqref="A9"/>
    </sheetView>
  </sheetViews>
  <sheetFormatPr defaultColWidth="9.14166666666667" defaultRowHeight="12" customHeight="1"/>
  <cols>
    <col min="1" max="1" width="34.2833333333333" customWidth="1"/>
    <col min="2" max="2" width="29" customWidth="1"/>
    <col min="3" max="5" width="23.575" customWidth="1"/>
    <col min="6" max="6" width="11.2833333333333" customWidth="1"/>
    <col min="7" max="7" width="25.1416666666667" customWidth="1"/>
    <col min="8" max="8" width="15.575" customWidth="1"/>
    <col min="9" max="9" width="13.425" customWidth="1"/>
    <col min="10" max="10" width="18.85" customWidth="1"/>
  </cols>
  <sheetData>
    <row r="1" customHeight="1" spans="1:10">
      <c r="A1" s="1"/>
      <c r="B1" s="1"/>
      <c r="C1" s="1"/>
      <c r="D1" s="1"/>
      <c r="E1" s="1"/>
      <c r="F1" s="1"/>
      <c r="G1" s="1"/>
      <c r="H1" s="1"/>
      <c r="I1" s="1"/>
      <c r="J1" s="1"/>
    </row>
    <row r="2" ht="16.5" customHeight="1" spans="10:10">
      <c r="J2" s="3" t="s">
        <v>574</v>
      </c>
    </row>
    <row r="3" ht="41.25" customHeight="1" spans="1:10">
      <c r="A3" s="65" t="str">
        <f>"2025"&amp;"年市对下转移支付绩效目标表"</f>
        <v>2025年市对下转移支付绩效目标表</v>
      </c>
      <c r="B3" s="4"/>
      <c r="C3" s="4"/>
      <c r="D3" s="4"/>
      <c r="E3" s="4"/>
      <c r="F3" s="66"/>
      <c r="G3" s="4"/>
      <c r="H3" s="66"/>
      <c r="I3" s="66"/>
      <c r="J3" s="4"/>
    </row>
    <row r="4" ht="17.25" customHeight="1" spans="1:1">
      <c r="A4" s="5" t="str">
        <f>"单位名称："&amp;"云南省昆明空港经济区水务局"</f>
        <v>单位名称：云南省昆明空港经济区水务局</v>
      </c>
    </row>
    <row r="5" ht="44.25" customHeight="1" spans="1:10">
      <c r="A5" s="67" t="s">
        <v>552</v>
      </c>
      <c r="B5" s="67" t="s">
        <v>282</v>
      </c>
      <c r="C5" s="67" t="s">
        <v>283</v>
      </c>
      <c r="D5" s="67" t="s">
        <v>284</v>
      </c>
      <c r="E5" s="67" t="s">
        <v>285</v>
      </c>
      <c r="F5" s="68" t="s">
        <v>286</v>
      </c>
      <c r="G5" s="67" t="s">
        <v>287</v>
      </c>
      <c r="H5" s="68" t="s">
        <v>288</v>
      </c>
      <c r="I5" s="68" t="s">
        <v>289</v>
      </c>
      <c r="J5" s="67" t="s">
        <v>290</v>
      </c>
    </row>
    <row r="6" ht="14.25" customHeight="1" spans="1:10">
      <c r="A6" s="67">
        <v>1</v>
      </c>
      <c r="B6" s="67">
        <v>2</v>
      </c>
      <c r="C6" s="67">
        <v>3</v>
      </c>
      <c r="D6" s="67">
        <v>4</v>
      </c>
      <c r="E6" s="67">
        <v>5</v>
      </c>
      <c r="F6" s="68">
        <v>6</v>
      </c>
      <c r="G6" s="67">
        <v>7</v>
      </c>
      <c r="H6" s="68">
        <v>8</v>
      </c>
      <c r="I6" s="68">
        <v>9</v>
      </c>
      <c r="J6" s="67">
        <v>10</v>
      </c>
    </row>
    <row r="7" ht="42" customHeight="1" spans="1:10">
      <c r="A7" s="30"/>
      <c r="B7" s="69"/>
      <c r="C7" s="69"/>
      <c r="D7" s="69"/>
      <c r="E7" s="70"/>
      <c r="F7" s="71"/>
      <c r="G7" s="70"/>
      <c r="H7" s="71"/>
      <c r="I7" s="71"/>
      <c r="J7" s="70"/>
    </row>
    <row r="8" ht="42" customHeight="1" spans="1:10">
      <c r="A8" s="30"/>
      <c r="B8" s="21"/>
      <c r="C8" s="21"/>
      <c r="D8" s="21"/>
      <c r="E8" s="30"/>
      <c r="F8" s="21"/>
      <c r="G8" s="30"/>
      <c r="H8" s="21"/>
      <c r="I8" s="21"/>
      <c r="J8" s="30"/>
    </row>
    <row r="9" customHeight="1" spans="1:1">
      <c r="A9" t="s">
        <v>200</v>
      </c>
    </row>
  </sheetData>
  <mergeCells count="2">
    <mergeCell ref="A3:J3"/>
    <mergeCell ref="A4:H4"/>
  </mergeCells>
  <printOptions horizontalCentered="1"/>
  <pageMargins left="0.959722222222222" right="0.959722222222222" top="0.719444444444444" bottom="0.719444444444444" header="0" footer="0"/>
  <pageSetup paperSize="9" scale="6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I10"/>
  <sheetViews>
    <sheetView showZeros="0" workbookViewId="0">
      <pane ySplit="1" topLeftCell="A2" activePane="bottomLeft" state="frozen"/>
      <selection/>
      <selection pane="bottomLeft" activeCell="A10" sqref="A10"/>
    </sheetView>
  </sheetViews>
  <sheetFormatPr defaultColWidth="10.425" defaultRowHeight="14.25" customHeight="1"/>
  <cols>
    <col min="1" max="3" width="33.7083333333333" customWidth="1"/>
    <col min="4" max="4" width="45.575" customWidth="1"/>
    <col min="5" max="5" width="27.575" customWidth="1"/>
    <col min="6" max="6" width="21.7083333333333" customWidth="1"/>
    <col min="7" max="9" width="26.2833333333333" customWidth="1"/>
  </cols>
  <sheetData>
    <row r="1" customHeight="1" spans="1:9">
      <c r="A1" s="1"/>
      <c r="B1" s="1"/>
      <c r="C1" s="1"/>
      <c r="D1" s="1"/>
      <c r="E1" s="1"/>
      <c r="F1" s="1"/>
      <c r="G1" s="1"/>
      <c r="H1" s="1"/>
      <c r="I1" s="1"/>
    </row>
    <row r="2" customHeight="1" spans="1:9">
      <c r="A2" s="38" t="s">
        <v>575</v>
      </c>
      <c r="B2" s="39"/>
      <c r="C2" s="39"/>
      <c r="D2" s="40"/>
      <c r="E2" s="40"/>
      <c r="F2" s="40"/>
      <c r="G2" s="39"/>
      <c r="H2" s="39"/>
      <c r="I2" s="40"/>
    </row>
    <row r="3" ht="41.25" customHeight="1" spans="1:9">
      <c r="A3" s="41" t="str">
        <f>"2025"&amp;"年新增资产配置预算表"</f>
        <v>2025年新增资产配置预算表</v>
      </c>
      <c r="B3" s="42"/>
      <c r="C3" s="42"/>
      <c r="D3" s="43"/>
      <c r="E3" s="43"/>
      <c r="F3" s="43"/>
      <c r="G3" s="42"/>
      <c r="H3" s="42"/>
      <c r="I3" s="43"/>
    </row>
    <row r="4" customHeight="1" spans="1:9">
      <c r="A4" s="44" t="str">
        <f>"单位名称："&amp;"云南省昆明空港经济区水务局"</f>
        <v>单位名称：云南省昆明空港经济区水务局</v>
      </c>
      <c r="B4" s="45"/>
      <c r="C4" s="45"/>
      <c r="D4" s="46"/>
      <c r="F4" s="43"/>
      <c r="G4" s="42"/>
      <c r="H4" s="42"/>
      <c r="I4" s="64" t="s">
        <v>1</v>
      </c>
    </row>
    <row r="5" ht="28.5" customHeight="1" spans="1:9">
      <c r="A5" s="47" t="s">
        <v>202</v>
      </c>
      <c r="B5" s="48" t="s">
        <v>203</v>
      </c>
      <c r="C5" s="49" t="s">
        <v>576</v>
      </c>
      <c r="D5" s="47" t="s">
        <v>577</v>
      </c>
      <c r="E5" s="47" t="s">
        <v>578</v>
      </c>
      <c r="F5" s="47" t="s">
        <v>579</v>
      </c>
      <c r="G5" s="48" t="s">
        <v>580</v>
      </c>
      <c r="H5" s="36"/>
      <c r="I5" s="47"/>
    </row>
    <row r="6" ht="21" customHeight="1" spans="1:9">
      <c r="A6" s="49"/>
      <c r="B6" s="50"/>
      <c r="C6" s="50"/>
      <c r="D6" s="51"/>
      <c r="E6" s="50"/>
      <c r="F6" s="50"/>
      <c r="G6" s="48" t="s">
        <v>526</v>
      </c>
      <c r="H6" s="48" t="s">
        <v>581</v>
      </c>
      <c r="I6" s="48" t="s">
        <v>582</v>
      </c>
    </row>
    <row r="7" ht="17.25" customHeight="1" spans="1:9">
      <c r="A7" s="52" t="s">
        <v>83</v>
      </c>
      <c r="B7" s="53"/>
      <c r="C7" s="54" t="s">
        <v>84</v>
      </c>
      <c r="D7" s="52" t="s">
        <v>85</v>
      </c>
      <c r="E7" s="55" t="s">
        <v>86</v>
      </c>
      <c r="F7" s="52" t="s">
        <v>87</v>
      </c>
      <c r="G7" s="54" t="s">
        <v>88</v>
      </c>
      <c r="H7" s="56" t="s">
        <v>89</v>
      </c>
      <c r="I7" s="55" t="s">
        <v>90</v>
      </c>
    </row>
    <row r="8" ht="19.5" customHeight="1" spans="1:9">
      <c r="A8" s="57"/>
      <c r="B8" s="32"/>
      <c r="C8" s="32"/>
      <c r="D8" s="30"/>
      <c r="E8" s="21"/>
      <c r="F8" s="56"/>
      <c r="G8" s="58"/>
      <c r="H8" s="59"/>
      <c r="I8" s="59"/>
    </row>
    <row r="9" ht="19.5" customHeight="1" spans="1:9">
      <c r="A9" s="60" t="s">
        <v>55</v>
      </c>
      <c r="B9" s="61"/>
      <c r="C9" s="61"/>
      <c r="D9" s="62"/>
      <c r="E9" s="63"/>
      <c r="F9" s="63"/>
      <c r="G9" s="58"/>
      <c r="H9" s="59"/>
      <c r="I9" s="59"/>
    </row>
    <row r="10" customHeight="1" spans="1:1">
      <c r="A10" t="s">
        <v>200</v>
      </c>
    </row>
  </sheetData>
  <mergeCells count="11">
    <mergeCell ref="A2:I2"/>
    <mergeCell ref="A3:I3"/>
    <mergeCell ref="A4:C4"/>
    <mergeCell ref="G5:I5"/>
    <mergeCell ref="A9:F9"/>
    <mergeCell ref="A5:A6"/>
    <mergeCell ref="B5:B6"/>
    <mergeCell ref="C5:C6"/>
    <mergeCell ref="D5:D6"/>
    <mergeCell ref="E5:E6"/>
    <mergeCell ref="F5:F6"/>
  </mergeCells>
  <pageMargins left="0.669444444444445" right="0.669444444444445" top="0.719444444444444" bottom="0.719444444444444" header="0.279861111111111" footer="0.279861111111111"/>
  <pageSetup paperSize="9" fitToWidth="0" fitToHeight="0"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11"/>
  <sheetViews>
    <sheetView showZeros="0" workbookViewId="0">
      <pane ySplit="1" topLeftCell="A2" activePane="bottomLeft" state="frozen"/>
      <selection/>
      <selection pane="bottomLeft" activeCell="A1" sqref="A1"/>
    </sheetView>
  </sheetViews>
  <sheetFormatPr defaultColWidth="9.14166666666667" defaultRowHeight="14.25" customHeight="1"/>
  <cols>
    <col min="1" max="1" width="19.2833333333333" customWidth="1"/>
    <col min="2" max="2" width="33.85" customWidth="1"/>
    <col min="3" max="3" width="23.85" customWidth="1"/>
    <col min="4" max="4" width="11.1416666666667" customWidth="1"/>
    <col min="5" max="5" width="17.7083333333333" customWidth="1"/>
    <col min="6" max="6" width="9.85" customWidth="1"/>
    <col min="7" max="7" width="17.7083333333333" customWidth="1"/>
    <col min="8" max="11" width="23.1416666666667" customWidth="1"/>
  </cols>
  <sheetData>
    <row r="1" customHeight="1" spans="1:11">
      <c r="A1" s="1"/>
      <c r="B1" s="1"/>
      <c r="C1" s="1"/>
      <c r="D1" s="1"/>
      <c r="E1" s="1"/>
      <c r="F1" s="1"/>
      <c r="G1" s="1"/>
      <c r="H1" s="1"/>
      <c r="I1" s="1"/>
      <c r="J1" s="1"/>
      <c r="K1" s="1"/>
    </row>
    <row r="2" customHeight="1" spans="4:11">
      <c r="D2" s="2"/>
      <c r="E2" s="2"/>
      <c r="F2" s="2"/>
      <c r="G2" s="2"/>
      <c r="K2" s="3" t="s">
        <v>583</v>
      </c>
    </row>
    <row r="3" ht="41.25" customHeight="1" spans="1:11">
      <c r="A3" s="4" t="str">
        <f>"2025"&amp;"年上级转移支付补助项目支出预算表"</f>
        <v>2025年上级转移支付补助项目支出预算表</v>
      </c>
      <c r="B3" s="4"/>
      <c r="C3" s="4"/>
      <c r="D3" s="4"/>
      <c r="E3" s="4"/>
      <c r="F3" s="4"/>
      <c r="G3" s="4"/>
      <c r="H3" s="4"/>
      <c r="I3" s="4"/>
      <c r="J3" s="4"/>
      <c r="K3" s="4"/>
    </row>
    <row r="4" ht="13.5" customHeight="1" spans="1:11">
      <c r="A4" s="5" t="str">
        <f>"单位名称："&amp;"云南省昆明空港经济区水务局"</f>
        <v>单位名称：云南省昆明空港经济区水务局</v>
      </c>
      <c r="B4" s="6"/>
      <c r="C4" s="6"/>
      <c r="D4" s="6"/>
      <c r="E4" s="6"/>
      <c r="F4" s="6"/>
      <c r="G4" s="6"/>
      <c r="H4" s="7"/>
      <c r="I4" s="7"/>
      <c r="J4" s="7"/>
      <c r="K4" s="8" t="s">
        <v>1</v>
      </c>
    </row>
    <row r="5" ht="21.75" customHeight="1" spans="1:11">
      <c r="A5" s="9" t="s">
        <v>221</v>
      </c>
      <c r="B5" s="9" t="s">
        <v>205</v>
      </c>
      <c r="C5" s="9" t="s">
        <v>222</v>
      </c>
      <c r="D5" s="10" t="s">
        <v>206</v>
      </c>
      <c r="E5" s="10" t="s">
        <v>207</v>
      </c>
      <c r="F5" s="10" t="s">
        <v>223</v>
      </c>
      <c r="G5" s="10" t="s">
        <v>224</v>
      </c>
      <c r="H5" s="28" t="s">
        <v>55</v>
      </c>
      <c r="I5" s="11" t="s">
        <v>584</v>
      </c>
      <c r="J5" s="12"/>
      <c r="K5" s="13"/>
    </row>
    <row r="6" ht="21.75" customHeight="1" spans="1:11">
      <c r="A6" s="14"/>
      <c r="B6" s="14"/>
      <c r="C6" s="14"/>
      <c r="D6" s="15"/>
      <c r="E6" s="15"/>
      <c r="F6" s="15"/>
      <c r="G6" s="15"/>
      <c r="H6" s="29"/>
      <c r="I6" s="10" t="s">
        <v>58</v>
      </c>
      <c r="J6" s="10" t="s">
        <v>59</v>
      </c>
      <c r="K6" s="10" t="s">
        <v>60</v>
      </c>
    </row>
    <row r="7" ht="40.5" customHeight="1" spans="1:11">
      <c r="A7" s="17"/>
      <c r="B7" s="17"/>
      <c r="C7" s="17"/>
      <c r="D7" s="18"/>
      <c r="E7" s="18"/>
      <c r="F7" s="18"/>
      <c r="G7" s="18"/>
      <c r="H7" s="19"/>
      <c r="I7" s="18" t="s">
        <v>57</v>
      </c>
      <c r="J7" s="18"/>
      <c r="K7" s="18"/>
    </row>
    <row r="8" ht="15" customHeight="1" spans="1:11">
      <c r="A8" s="20">
        <v>1</v>
      </c>
      <c r="B8" s="20">
        <v>2</v>
      </c>
      <c r="C8" s="20">
        <v>3</v>
      </c>
      <c r="D8" s="20">
        <v>4</v>
      </c>
      <c r="E8" s="20">
        <v>5</v>
      </c>
      <c r="F8" s="20">
        <v>6</v>
      </c>
      <c r="G8" s="20">
        <v>7</v>
      </c>
      <c r="H8" s="20">
        <v>8</v>
      </c>
      <c r="I8" s="20">
        <v>9</v>
      </c>
      <c r="J8" s="36">
        <v>10</v>
      </c>
      <c r="K8" s="36">
        <v>11</v>
      </c>
    </row>
    <row r="9" ht="18.75" customHeight="1" spans="1:11">
      <c r="A9" s="30"/>
      <c r="B9" s="21" t="s">
        <v>275</v>
      </c>
      <c r="C9" s="30"/>
      <c r="D9" s="30"/>
      <c r="E9" s="30"/>
      <c r="F9" s="30"/>
      <c r="G9" s="30"/>
      <c r="H9" s="31">
        <v>380000</v>
      </c>
      <c r="I9" s="37">
        <v>380000</v>
      </c>
      <c r="J9" s="37"/>
      <c r="K9" s="31"/>
    </row>
    <row r="10" ht="18.75" customHeight="1" spans="1:11">
      <c r="A10" s="32" t="s">
        <v>269</v>
      </c>
      <c r="B10" s="21" t="s">
        <v>275</v>
      </c>
      <c r="C10" s="21" t="s">
        <v>70</v>
      </c>
      <c r="D10" s="21" t="s">
        <v>130</v>
      </c>
      <c r="E10" s="21" t="s">
        <v>131</v>
      </c>
      <c r="F10" s="21" t="s">
        <v>248</v>
      </c>
      <c r="G10" s="21" t="s">
        <v>245</v>
      </c>
      <c r="H10" s="23">
        <v>380000</v>
      </c>
      <c r="I10" s="23">
        <v>380000</v>
      </c>
      <c r="J10" s="23"/>
      <c r="K10" s="31"/>
    </row>
    <row r="11" ht="18.75" customHeight="1" spans="1:11">
      <c r="A11" s="33" t="s">
        <v>192</v>
      </c>
      <c r="B11" s="34"/>
      <c r="C11" s="34"/>
      <c r="D11" s="34"/>
      <c r="E11" s="34"/>
      <c r="F11" s="34"/>
      <c r="G11" s="35"/>
      <c r="H11" s="23">
        <v>380000</v>
      </c>
      <c r="I11" s="23">
        <v>380000</v>
      </c>
      <c r="J11" s="23"/>
      <c r="K11" s="31"/>
    </row>
  </sheetData>
  <mergeCells count="15">
    <mergeCell ref="A3:K3"/>
    <mergeCell ref="A4:G4"/>
    <mergeCell ref="I5:K5"/>
    <mergeCell ref="A11:G11"/>
    <mergeCell ref="A5:A7"/>
    <mergeCell ref="B5:B7"/>
    <mergeCell ref="C5:C7"/>
    <mergeCell ref="D5:D7"/>
    <mergeCell ref="E5:E7"/>
    <mergeCell ref="F5:F7"/>
    <mergeCell ref="G5:G7"/>
    <mergeCell ref="H5:H7"/>
    <mergeCell ref="I6:I7"/>
    <mergeCell ref="J6:J7"/>
    <mergeCell ref="K6:K7"/>
  </mergeCells>
  <printOptions horizontalCentered="1"/>
  <pageMargins left="0.369444444444444" right="0.369444444444444" top="0.559722222222222" bottom="0.559722222222222" header="0.479861111111111" footer="0.479861111111111"/>
  <pageSetup paperSize="9" scale="56"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21"/>
  <sheetViews>
    <sheetView showZeros="0" workbookViewId="0">
      <pane ySplit="1" topLeftCell="A2" activePane="bottomLeft" state="frozen"/>
      <selection/>
      <selection pane="bottomLeft" activeCell="A1" sqref="A1"/>
    </sheetView>
  </sheetViews>
  <sheetFormatPr defaultColWidth="9.14166666666667" defaultRowHeight="14.25" customHeight="1" outlineLevelCol="6"/>
  <cols>
    <col min="1" max="1" width="35.2833333333333" customWidth="1"/>
    <col min="2" max="4" width="28" customWidth="1"/>
    <col min="5" max="7" width="23.85" customWidth="1"/>
  </cols>
  <sheetData>
    <row r="1" customHeight="1" spans="1:7">
      <c r="A1" s="1"/>
      <c r="B1" s="1"/>
      <c r="C1" s="1"/>
      <c r="D1" s="1"/>
      <c r="E1" s="1"/>
      <c r="F1" s="1"/>
      <c r="G1" s="1"/>
    </row>
    <row r="2" ht="13.5" customHeight="1" spans="4:7">
      <c r="D2" s="2"/>
      <c r="G2" s="3" t="s">
        <v>585</v>
      </c>
    </row>
    <row r="3" ht="41.25" customHeight="1" spans="1:7">
      <c r="A3" s="4" t="str">
        <f>"2025"&amp;"年部门项目中期规划预算表"</f>
        <v>2025年部门项目中期规划预算表</v>
      </c>
      <c r="B3" s="4"/>
      <c r="C3" s="4"/>
      <c r="D3" s="4"/>
      <c r="E3" s="4"/>
      <c r="F3" s="4"/>
      <c r="G3" s="4"/>
    </row>
    <row r="4" ht="13.5" customHeight="1" spans="1:7">
      <c r="A4" s="5" t="str">
        <f>"单位名称："&amp;"云南省昆明空港经济区水务局"</f>
        <v>单位名称：云南省昆明空港经济区水务局</v>
      </c>
      <c r="B4" s="6"/>
      <c r="C4" s="6"/>
      <c r="D4" s="6"/>
      <c r="E4" s="7"/>
      <c r="F4" s="7"/>
      <c r="G4" s="8" t="s">
        <v>1</v>
      </c>
    </row>
    <row r="5" ht="21.75" customHeight="1" spans="1:7">
      <c r="A5" s="9" t="s">
        <v>222</v>
      </c>
      <c r="B5" s="9" t="s">
        <v>221</v>
      </c>
      <c r="C5" s="9" t="s">
        <v>205</v>
      </c>
      <c r="D5" s="10" t="s">
        <v>586</v>
      </c>
      <c r="E5" s="11" t="s">
        <v>58</v>
      </c>
      <c r="F5" s="12"/>
      <c r="G5" s="13"/>
    </row>
    <row r="6" ht="21.75" customHeight="1" spans="1:7">
      <c r="A6" s="14"/>
      <c r="B6" s="14"/>
      <c r="C6" s="14"/>
      <c r="D6" s="15"/>
      <c r="E6" s="16" t="str">
        <f>"2025"&amp;"年"</f>
        <v>2025年</v>
      </c>
      <c r="F6" s="10" t="str">
        <f>("2025"+1)&amp;"年"</f>
        <v>2026年</v>
      </c>
      <c r="G6" s="10" t="str">
        <f>("2025"+2)&amp;"年"</f>
        <v>2027年</v>
      </c>
    </row>
    <row r="7" ht="40.5" customHeight="1" spans="1:7">
      <c r="A7" s="17"/>
      <c r="B7" s="17"/>
      <c r="C7" s="17"/>
      <c r="D7" s="18"/>
      <c r="E7" s="19"/>
      <c r="F7" s="18" t="s">
        <v>57</v>
      </c>
      <c r="G7" s="18"/>
    </row>
    <row r="8" ht="15" customHeight="1" spans="1:7">
      <c r="A8" s="20">
        <v>1</v>
      </c>
      <c r="B8" s="20">
        <v>2</v>
      </c>
      <c r="C8" s="20">
        <v>3</v>
      </c>
      <c r="D8" s="20">
        <v>4</v>
      </c>
      <c r="E8" s="20">
        <v>5</v>
      </c>
      <c r="F8" s="20">
        <v>6</v>
      </c>
      <c r="G8" s="20">
        <v>7</v>
      </c>
    </row>
    <row r="9" ht="17.25" customHeight="1" spans="1:7">
      <c r="A9" s="21" t="s">
        <v>70</v>
      </c>
      <c r="B9" s="22"/>
      <c r="C9" s="22"/>
      <c r="D9" s="21"/>
      <c r="E9" s="23">
        <v>7379682.89</v>
      </c>
      <c r="F9" s="23"/>
      <c r="G9" s="23"/>
    </row>
    <row r="10" ht="18.75" customHeight="1" spans="1:7">
      <c r="A10" s="21"/>
      <c r="B10" s="21" t="s">
        <v>587</v>
      </c>
      <c r="C10" s="21" t="s">
        <v>229</v>
      </c>
      <c r="D10" s="21" t="s">
        <v>588</v>
      </c>
      <c r="E10" s="23">
        <v>455000</v>
      </c>
      <c r="F10" s="23"/>
      <c r="G10" s="23"/>
    </row>
    <row r="11" ht="18.75" customHeight="1" spans="1:7">
      <c r="A11" s="24"/>
      <c r="B11" s="21" t="s">
        <v>587</v>
      </c>
      <c r="C11" s="21" t="s">
        <v>233</v>
      </c>
      <c r="D11" s="21" t="s">
        <v>588</v>
      </c>
      <c r="E11" s="23">
        <v>1400000</v>
      </c>
      <c r="F11" s="23"/>
      <c r="G11" s="23"/>
    </row>
    <row r="12" ht="18.75" customHeight="1" spans="1:7">
      <c r="A12" s="24"/>
      <c r="B12" s="21" t="s">
        <v>587</v>
      </c>
      <c r="C12" s="21" t="s">
        <v>241</v>
      </c>
      <c r="D12" s="21" t="s">
        <v>588</v>
      </c>
      <c r="E12" s="23">
        <v>600000</v>
      </c>
      <c r="F12" s="23"/>
      <c r="G12" s="23"/>
    </row>
    <row r="13" ht="18.75" customHeight="1" spans="1:7">
      <c r="A13" s="24"/>
      <c r="B13" s="21" t="s">
        <v>587</v>
      </c>
      <c r="C13" s="21" t="s">
        <v>250</v>
      </c>
      <c r="D13" s="21" t="s">
        <v>588</v>
      </c>
      <c r="E13" s="23">
        <v>250000</v>
      </c>
      <c r="F13" s="23"/>
      <c r="G13" s="23"/>
    </row>
    <row r="14" ht="18.75" customHeight="1" spans="1:7">
      <c r="A14" s="24"/>
      <c r="B14" s="21" t="s">
        <v>587</v>
      </c>
      <c r="C14" s="21" t="s">
        <v>258</v>
      </c>
      <c r="D14" s="21" t="s">
        <v>588</v>
      </c>
      <c r="E14" s="23">
        <v>39682.89</v>
      </c>
      <c r="F14" s="23"/>
      <c r="G14" s="23"/>
    </row>
    <row r="15" ht="18.75" customHeight="1" spans="1:7">
      <c r="A15" s="24"/>
      <c r="B15" s="21" t="s">
        <v>587</v>
      </c>
      <c r="C15" s="21" t="s">
        <v>262</v>
      </c>
      <c r="D15" s="21" t="s">
        <v>588</v>
      </c>
      <c r="E15" s="23">
        <v>500000</v>
      </c>
      <c r="F15" s="23"/>
      <c r="G15" s="23"/>
    </row>
    <row r="16" ht="18.75" customHeight="1" spans="1:7">
      <c r="A16" s="24"/>
      <c r="B16" s="21" t="s">
        <v>587</v>
      </c>
      <c r="C16" s="21" t="s">
        <v>266</v>
      </c>
      <c r="D16" s="21" t="s">
        <v>588</v>
      </c>
      <c r="E16" s="23">
        <v>1000000</v>
      </c>
      <c r="F16" s="23"/>
      <c r="G16" s="23"/>
    </row>
    <row r="17" ht="18.75" customHeight="1" spans="1:7">
      <c r="A17" s="24"/>
      <c r="B17" s="21" t="s">
        <v>587</v>
      </c>
      <c r="C17" s="21" t="s">
        <v>268</v>
      </c>
      <c r="D17" s="21" t="s">
        <v>588</v>
      </c>
      <c r="E17" s="23">
        <v>1000000</v>
      </c>
      <c r="F17" s="23"/>
      <c r="G17" s="23"/>
    </row>
    <row r="18" ht="18.75" customHeight="1" spans="1:7">
      <c r="A18" s="24"/>
      <c r="B18" s="21" t="s">
        <v>589</v>
      </c>
      <c r="C18" s="21" t="s">
        <v>271</v>
      </c>
      <c r="D18" s="21" t="s">
        <v>588</v>
      </c>
      <c r="E18" s="23">
        <v>1300000</v>
      </c>
      <c r="F18" s="23"/>
      <c r="G18" s="23"/>
    </row>
    <row r="19" ht="18.75" customHeight="1" spans="1:7">
      <c r="A19" s="24"/>
      <c r="B19" s="21" t="s">
        <v>589</v>
      </c>
      <c r="C19" s="21" t="s">
        <v>275</v>
      </c>
      <c r="D19" s="21" t="s">
        <v>588</v>
      </c>
      <c r="E19" s="23">
        <v>380000</v>
      </c>
      <c r="F19" s="23"/>
      <c r="G19" s="23"/>
    </row>
    <row r="20" ht="18.75" customHeight="1" spans="1:7">
      <c r="A20" s="24"/>
      <c r="B20" s="21" t="s">
        <v>590</v>
      </c>
      <c r="C20" s="21" t="s">
        <v>278</v>
      </c>
      <c r="D20" s="21" t="s">
        <v>588</v>
      </c>
      <c r="E20" s="23">
        <v>455000</v>
      </c>
      <c r="F20" s="23"/>
      <c r="G20" s="23"/>
    </row>
    <row r="21" ht="18.75" customHeight="1" spans="1:7">
      <c r="A21" s="25" t="s">
        <v>55</v>
      </c>
      <c r="B21" s="26" t="s">
        <v>591</v>
      </c>
      <c r="C21" s="26"/>
      <c r="D21" s="27"/>
      <c r="E21" s="23">
        <v>7379682.89</v>
      </c>
      <c r="F21" s="23"/>
      <c r="G21" s="23"/>
    </row>
  </sheetData>
  <mergeCells count="11">
    <mergeCell ref="A3:G3"/>
    <mergeCell ref="A4:D4"/>
    <mergeCell ref="E5:G5"/>
    <mergeCell ref="A21:D21"/>
    <mergeCell ref="A5:A7"/>
    <mergeCell ref="B5:B7"/>
    <mergeCell ref="C5:C7"/>
    <mergeCell ref="D5:D7"/>
    <mergeCell ref="E6:E7"/>
    <mergeCell ref="F6:F7"/>
    <mergeCell ref="G6:G7"/>
  </mergeCells>
  <printOptions horizontalCentered="1"/>
  <pageMargins left="0.369444444444444" right="0.369444444444444" top="0.559722222222222" bottom="0.559722222222222" header="0.479861111111111" footer="0.479861111111111"/>
  <pageSetup paperSize="9" scale="56"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1"/>
  <sheetViews>
    <sheetView showGridLines="0" showZeros="0" workbookViewId="0">
      <pane ySplit="1" topLeftCell="A2" activePane="bottomLeft" state="frozen"/>
      <selection/>
      <selection pane="bottomLeft" activeCell="A1" sqref="A1"/>
    </sheetView>
  </sheetViews>
  <sheetFormatPr defaultColWidth="8.575" defaultRowHeight="12.75" customHeight="1"/>
  <cols>
    <col min="1" max="1" width="15.8916666666667" customWidth="1"/>
    <col min="2" max="2" width="35" customWidth="1"/>
    <col min="3" max="19" width="22" customWidth="1"/>
  </cols>
  <sheetData>
    <row r="1" customHeight="1" spans="1:19">
      <c r="A1" s="1"/>
      <c r="B1" s="1"/>
      <c r="C1" s="1"/>
      <c r="D1" s="1"/>
      <c r="E1" s="1"/>
      <c r="F1" s="1"/>
      <c r="G1" s="1"/>
      <c r="H1" s="1"/>
      <c r="I1" s="1"/>
      <c r="J1" s="1"/>
      <c r="K1" s="1"/>
      <c r="L1" s="1"/>
      <c r="M1" s="1"/>
      <c r="N1" s="1"/>
      <c r="O1" s="1"/>
      <c r="P1" s="1"/>
      <c r="Q1" s="1"/>
      <c r="R1" s="1"/>
      <c r="S1" s="1"/>
    </row>
    <row r="2" ht="17.25" customHeight="1" spans="1:1">
      <c r="A2" s="64" t="s">
        <v>52</v>
      </c>
    </row>
    <row r="3" ht="41.25" customHeight="1" spans="1:1">
      <c r="A3" s="41" t="str">
        <f>"2025"&amp;"年部门收入预算表"</f>
        <v>2025年部门收入预算表</v>
      </c>
    </row>
    <row r="4" ht="17.25" customHeight="1" spans="1:19">
      <c r="A4" s="44" t="str">
        <f>"单位名称："&amp;"云南省昆明空港经济区水务局"</f>
        <v>单位名称：云南省昆明空港经济区水务局</v>
      </c>
      <c r="S4" s="46" t="s">
        <v>1</v>
      </c>
    </row>
    <row r="5" ht="21.75" customHeight="1" spans="1:19">
      <c r="A5" s="184" t="s">
        <v>53</v>
      </c>
      <c r="B5" s="185" t="s">
        <v>54</v>
      </c>
      <c r="C5" s="185" t="s">
        <v>55</v>
      </c>
      <c r="D5" s="186" t="s">
        <v>56</v>
      </c>
      <c r="E5" s="186"/>
      <c r="F5" s="186"/>
      <c r="G5" s="186"/>
      <c r="H5" s="186"/>
      <c r="I5" s="133"/>
      <c r="J5" s="186"/>
      <c r="K5" s="186"/>
      <c r="L5" s="186"/>
      <c r="M5" s="186"/>
      <c r="N5" s="192"/>
      <c r="O5" s="186" t="s">
        <v>45</v>
      </c>
      <c r="P5" s="186"/>
      <c r="Q5" s="186"/>
      <c r="R5" s="186"/>
      <c r="S5" s="192"/>
    </row>
    <row r="6" ht="27" customHeight="1" spans="1:19">
      <c r="A6" s="187"/>
      <c r="B6" s="188"/>
      <c r="C6" s="188"/>
      <c r="D6" s="188" t="s">
        <v>57</v>
      </c>
      <c r="E6" s="188" t="s">
        <v>58</v>
      </c>
      <c r="F6" s="188" t="s">
        <v>59</v>
      </c>
      <c r="G6" s="188" t="s">
        <v>60</v>
      </c>
      <c r="H6" s="188" t="s">
        <v>61</v>
      </c>
      <c r="I6" s="193" t="s">
        <v>62</v>
      </c>
      <c r="J6" s="194"/>
      <c r="K6" s="194"/>
      <c r="L6" s="194"/>
      <c r="M6" s="194"/>
      <c r="N6" s="195"/>
      <c r="O6" s="188" t="s">
        <v>57</v>
      </c>
      <c r="P6" s="188" t="s">
        <v>58</v>
      </c>
      <c r="Q6" s="188" t="s">
        <v>59</v>
      </c>
      <c r="R6" s="188" t="s">
        <v>60</v>
      </c>
      <c r="S6" s="188" t="s">
        <v>63</v>
      </c>
    </row>
    <row r="7" ht="30" customHeight="1" spans="1:19">
      <c r="A7" s="189"/>
      <c r="B7" s="106"/>
      <c r="C7" s="115"/>
      <c r="D7" s="115"/>
      <c r="E7" s="115"/>
      <c r="F7" s="115"/>
      <c r="G7" s="115"/>
      <c r="H7" s="115"/>
      <c r="I7" s="71" t="s">
        <v>57</v>
      </c>
      <c r="J7" s="195" t="s">
        <v>64</v>
      </c>
      <c r="K7" s="195" t="s">
        <v>65</v>
      </c>
      <c r="L7" s="195" t="s">
        <v>66</v>
      </c>
      <c r="M7" s="195" t="s">
        <v>67</v>
      </c>
      <c r="N7" s="195" t="s">
        <v>68</v>
      </c>
      <c r="O7" s="196"/>
      <c r="P7" s="196"/>
      <c r="Q7" s="196"/>
      <c r="R7" s="196"/>
      <c r="S7" s="115"/>
    </row>
    <row r="8" ht="15" customHeight="1" spans="1:19">
      <c r="A8" s="190">
        <v>1</v>
      </c>
      <c r="B8" s="190">
        <v>2</v>
      </c>
      <c r="C8" s="190">
        <v>3</v>
      </c>
      <c r="D8" s="190">
        <v>4</v>
      </c>
      <c r="E8" s="190">
        <v>5</v>
      </c>
      <c r="F8" s="190">
        <v>6</v>
      </c>
      <c r="G8" s="190">
        <v>7</v>
      </c>
      <c r="H8" s="190">
        <v>8</v>
      </c>
      <c r="I8" s="71">
        <v>9</v>
      </c>
      <c r="J8" s="190">
        <v>10</v>
      </c>
      <c r="K8" s="190">
        <v>11</v>
      </c>
      <c r="L8" s="190">
        <v>12</v>
      </c>
      <c r="M8" s="190">
        <v>13</v>
      </c>
      <c r="N8" s="190">
        <v>14</v>
      </c>
      <c r="O8" s="190">
        <v>15</v>
      </c>
      <c r="P8" s="190">
        <v>16</v>
      </c>
      <c r="Q8" s="190">
        <v>17</v>
      </c>
      <c r="R8" s="190">
        <v>18</v>
      </c>
      <c r="S8" s="190">
        <v>19</v>
      </c>
    </row>
    <row r="9" ht="18" customHeight="1" spans="1:19">
      <c r="A9" s="21" t="s">
        <v>69</v>
      </c>
      <c r="B9" s="21" t="s">
        <v>70</v>
      </c>
      <c r="C9" s="80">
        <v>120158631.89</v>
      </c>
      <c r="D9" s="80">
        <v>120158631.89</v>
      </c>
      <c r="E9" s="80">
        <v>7379682.89</v>
      </c>
      <c r="F9" s="80">
        <v>104778949</v>
      </c>
      <c r="G9" s="80"/>
      <c r="H9" s="80"/>
      <c r="I9" s="80">
        <v>8000000</v>
      </c>
      <c r="J9" s="80"/>
      <c r="K9" s="80">
        <v>8000000</v>
      </c>
      <c r="L9" s="80"/>
      <c r="M9" s="80"/>
      <c r="N9" s="80"/>
      <c r="O9" s="80"/>
      <c r="P9" s="80"/>
      <c r="Q9" s="80"/>
      <c r="R9" s="80"/>
      <c r="S9" s="80"/>
    </row>
    <row r="10" ht="18" customHeight="1" spans="1:19">
      <c r="A10" s="131" t="s">
        <v>71</v>
      </c>
      <c r="B10" s="131" t="s">
        <v>70</v>
      </c>
      <c r="C10" s="80">
        <v>120158631.89</v>
      </c>
      <c r="D10" s="80">
        <v>120158631.89</v>
      </c>
      <c r="E10" s="80">
        <v>7379682.89</v>
      </c>
      <c r="F10" s="80">
        <v>104778949</v>
      </c>
      <c r="G10" s="80"/>
      <c r="H10" s="80"/>
      <c r="I10" s="80">
        <v>8000000</v>
      </c>
      <c r="J10" s="80"/>
      <c r="K10" s="80">
        <v>8000000</v>
      </c>
      <c r="L10" s="80"/>
      <c r="M10" s="80"/>
      <c r="N10" s="80"/>
      <c r="O10" s="80"/>
      <c r="P10" s="80"/>
      <c r="Q10" s="80"/>
      <c r="R10" s="80"/>
      <c r="S10" s="80"/>
    </row>
    <row r="11" ht="18" customHeight="1" spans="1:19">
      <c r="A11" s="49" t="s">
        <v>55</v>
      </c>
      <c r="B11" s="191"/>
      <c r="C11" s="80">
        <v>120158631.89</v>
      </c>
      <c r="D11" s="80">
        <v>120158631.89</v>
      </c>
      <c r="E11" s="80">
        <v>7379682.89</v>
      </c>
      <c r="F11" s="80">
        <v>104778949</v>
      </c>
      <c r="G11" s="80"/>
      <c r="H11" s="80"/>
      <c r="I11" s="80">
        <v>8000000</v>
      </c>
      <c r="J11" s="80"/>
      <c r="K11" s="80">
        <v>8000000</v>
      </c>
      <c r="L11" s="80"/>
      <c r="M11" s="80"/>
      <c r="N11" s="80"/>
      <c r="O11" s="80"/>
      <c r="P11" s="80"/>
      <c r="Q11" s="80"/>
      <c r="R11" s="80"/>
      <c r="S11" s="80"/>
    </row>
  </sheetData>
  <mergeCells count="20">
    <mergeCell ref="A2:S2"/>
    <mergeCell ref="A3:S3"/>
    <mergeCell ref="A4:B4"/>
    <mergeCell ref="D5:N5"/>
    <mergeCell ref="O5:S5"/>
    <mergeCell ref="I6:N6"/>
    <mergeCell ref="A11:B11"/>
    <mergeCell ref="A5:A7"/>
    <mergeCell ref="B5:B7"/>
    <mergeCell ref="C5:C7"/>
    <mergeCell ref="D6:D7"/>
    <mergeCell ref="E6:E7"/>
    <mergeCell ref="F6:F7"/>
    <mergeCell ref="G6:G7"/>
    <mergeCell ref="H6:H7"/>
    <mergeCell ref="O6:O7"/>
    <mergeCell ref="P6:P7"/>
    <mergeCell ref="Q6:Q7"/>
    <mergeCell ref="R6:R7"/>
    <mergeCell ref="S6:S7"/>
  </mergeCells>
  <printOptions horizontalCentered="1"/>
  <pageMargins left="0.959722222222222" right="0.959722222222222" top="0.719444444444444" bottom="0.719444444444444" header="0" footer="0"/>
  <pageSetup paperSize="9" orientation="landscape"/>
  <headerFooter>
    <oddFooter>&amp;C第&amp;P页，共&amp;N页&amp;R&amp;N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O36"/>
  <sheetViews>
    <sheetView showGridLines="0" showZeros="0" workbookViewId="0">
      <pane ySplit="1" topLeftCell="A5" activePane="bottomLeft" state="frozen"/>
      <selection/>
      <selection pane="bottomLeft" activeCell="A1" sqref="A1"/>
    </sheetView>
  </sheetViews>
  <sheetFormatPr defaultColWidth="8.575" defaultRowHeight="12.75" customHeight="1"/>
  <cols>
    <col min="1" max="1" width="14.2833333333333" customWidth="1"/>
    <col min="2" max="2" width="37.575" customWidth="1"/>
    <col min="3" max="8" width="24.575" customWidth="1"/>
    <col min="9" max="9" width="26.7083333333333" customWidth="1"/>
    <col min="10" max="11" width="24.425" customWidth="1"/>
    <col min="12" max="15" width="24.575" customWidth="1"/>
  </cols>
  <sheetData>
    <row r="1" customHeight="1" spans="1:15">
      <c r="A1" s="1"/>
      <c r="B1" s="1"/>
      <c r="C1" s="1"/>
      <c r="D1" s="1"/>
      <c r="E1" s="1"/>
      <c r="F1" s="1"/>
      <c r="G1" s="1"/>
      <c r="H1" s="1"/>
      <c r="I1" s="1"/>
      <c r="J1" s="1"/>
      <c r="K1" s="1"/>
      <c r="L1" s="1"/>
      <c r="M1" s="1"/>
      <c r="N1" s="1"/>
      <c r="O1" s="1"/>
    </row>
    <row r="2" ht="17.25" customHeight="1" spans="1:1">
      <c r="A2" s="46" t="s">
        <v>72</v>
      </c>
    </row>
    <row r="3" ht="41.25" customHeight="1" spans="1:1">
      <c r="A3" s="41" t="str">
        <f>"2025"&amp;"年部门支出预算表"</f>
        <v>2025年部门支出预算表</v>
      </c>
    </row>
    <row r="4" ht="17.25" customHeight="1" spans="1:15">
      <c r="A4" s="44" t="str">
        <f>"单位名称："&amp;"云南省昆明空港经济区水务局"</f>
        <v>单位名称：云南省昆明空港经济区水务局</v>
      </c>
      <c r="O4" s="46" t="s">
        <v>1</v>
      </c>
    </row>
    <row r="5" ht="27" customHeight="1" spans="1:15">
      <c r="A5" s="170" t="s">
        <v>73</v>
      </c>
      <c r="B5" s="170" t="s">
        <v>74</v>
      </c>
      <c r="C5" s="170" t="s">
        <v>55</v>
      </c>
      <c r="D5" s="171" t="s">
        <v>58</v>
      </c>
      <c r="E5" s="172"/>
      <c r="F5" s="173"/>
      <c r="G5" s="174" t="s">
        <v>59</v>
      </c>
      <c r="H5" s="174" t="s">
        <v>60</v>
      </c>
      <c r="I5" s="174" t="s">
        <v>75</v>
      </c>
      <c r="J5" s="171" t="s">
        <v>62</v>
      </c>
      <c r="K5" s="172"/>
      <c r="L5" s="172"/>
      <c r="M5" s="172"/>
      <c r="N5" s="181"/>
      <c r="O5" s="182"/>
    </row>
    <row r="6" ht="42" customHeight="1" spans="1:15">
      <c r="A6" s="175"/>
      <c r="B6" s="175"/>
      <c r="C6" s="176"/>
      <c r="D6" s="177" t="s">
        <v>57</v>
      </c>
      <c r="E6" s="177" t="s">
        <v>76</v>
      </c>
      <c r="F6" s="177" t="s">
        <v>77</v>
      </c>
      <c r="G6" s="176"/>
      <c r="H6" s="176"/>
      <c r="I6" s="183"/>
      <c r="J6" s="177" t="s">
        <v>57</v>
      </c>
      <c r="K6" s="164" t="s">
        <v>78</v>
      </c>
      <c r="L6" s="164" t="s">
        <v>79</v>
      </c>
      <c r="M6" s="164" t="s">
        <v>80</v>
      </c>
      <c r="N6" s="164" t="s">
        <v>81</v>
      </c>
      <c r="O6" s="164" t="s">
        <v>82</v>
      </c>
    </row>
    <row r="7" ht="18" customHeight="1" spans="1:15">
      <c r="A7" s="52" t="s">
        <v>83</v>
      </c>
      <c r="B7" s="52" t="s">
        <v>84</v>
      </c>
      <c r="C7" s="52" t="s">
        <v>85</v>
      </c>
      <c r="D7" s="56" t="s">
        <v>86</v>
      </c>
      <c r="E7" s="56" t="s">
        <v>87</v>
      </c>
      <c r="F7" s="56" t="s">
        <v>88</v>
      </c>
      <c r="G7" s="56" t="s">
        <v>89</v>
      </c>
      <c r="H7" s="56" t="s">
        <v>90</v>
      </c>
      <c r="I7" s="56" t="s">
        <v>91</v>
      </c>
      <c r="J7" s="56" t="s">
        <v>92</v>
      </c>
      <c r="K7" s="56" t="s">
        <v>93</v>
      </c>
      <c r="L7" s="56" t="s">
        <v>94</v>
      </c>
      <c r="M7" s="56" t="s">
        <v>95</v>
      </c>
      <c r="N7" s="52" t="s">
        <v>96</v>
      </c>
      <c r="O7" s="56" t="s">
        <v>97</v>
      </c>
    </row>
    <row r="8" ht="21" customHeight="1" spans="1:15">
      <c r="A8" s="57" t="s">
        <v>98</v>
      </c>
      <c r="B8" s="57" t="s">
        <v>99</v>
      </c>
      <c r="C8" s="80">
        <v>1000000</v>
      </c>
      <c r="D8" s="80">
        <v>1000000</v>
      </c>
      <c r="E8" s="80"/>
      <c r="F8" s="80">
        <v>1000000</v>
      </c>
      <c r="G8" s="80"/>
      <c r="H8" s="80"/>
      <c r="I8" s="80"/>
      <c r="J8" s="80"/>
      <c r="K8" s="80"/>
      <c r="L8" s="80"/>
      <c r="M8" s="80"/>
      <c r="N8" s="80"/>
      <c r="O8" s="80"/>
    </row>
    <row r="9" ht="21" customHeight="1" spans="1:15">
      <c r="A9" s="178" t="s">
        <v>100</v>
      </c>
      <c r="B9" s="178" t="s">
        <v>101</v>
      </c>
      <c r="C9" s="80">
        <v>1000000</v>
      </c>
      <c r="D9" s="80">
        <v>1000000</v>
      </c>
      <c r="E9" s="80"/>
      <c r="F9" s="80">
        <v>1000000</v>
      </c>
      <c r="G9" s="80"/>
      <c r="H9" s="80"/>
      <c r="I9" s="80"/>
      <c r="J9" s="80"/>
      <c r="K9" s="80"/>
      <c r="L9" s="80"/>
      <c r="M9" s="80"/>
      <c r="N9" s="80"/>
      <c r="O9" s="80"/>
    </row>
    <row r="10" ht="21" customHeight="1" spans="1:15">
      <c r="A10" s="179" t="s">
        <v>102</v>
      </c>
      <c r="B10" s="179" t="s">
        <v>103</v>
      </c>
      <c r="C10" s="80">
        <v>1000000</v>
      </c>
      <c r="D10" s="80">
        <v>1000000</v>
      </c>
      <c r="E10" s="80"/>
      <c r="F10" s="80">
        <v>1000000</v>
      </c>
      <c r="G10" s="80"/>
      <c r="H10" s="80"/>
      <c r="I10" s="80"/>
      <c r="J10" s="80"/>
      <c r="K10" s="80"/>
      <c r="L10" s="80"/>
      <c r="M10" s="80"/>
      <c r="N10" s="80"/>
      <c r="O10" s="80"/>
    </row>
    <row r="11" ht="21" customHeight="1" spans="1:15">
      <c r="A11" s="57" t="s">
        <v>104</v>
      </c>
      <c r="B11" s="57" t="s">
        <v>105</v>
      </c>
      <c r="C11" s="80">
        <v>48288631.89</v>
      </c>
      <c r="D11" s="80">
        <v>39682.89</v>
      </c>
      <c r="E11" s="80"/>
      <c r="F11" s="80">
        <v>39682.89</v>
      </c>
      <c r="G11" s="80">
        <v>48248949</v>
      </c>
      <c r="H11" s="80"/>
      <c r="I11" s="80"/>
      <c r="J11" s="80"/>
      <c r="K11" s="80"/>
      <c r="L11" s="80"/>
      <c r="M11" s="80"/>
      <c r="N11" s="80"/>
      <c r="O11" s="80"/>
    </row>
    <row r="12" ht="21" customHeight="1" spans="1:15">
      <c r="A12" s="178" t="s">
        <v>106</v>
      </c>
      <c r="B12" s="178" t="s">
        <v>107</v>
      </c>
      <c r="C12" s="80">
        <v>39682.89</v>
      </c>
      <c r="D12" s="80">
        <v>39682.89</v>
      </c>
      <c r="E12" s="80"/>
      <c r="F12" s="80">
        <v>39682.89</v>
      </c>
      <c r="G12" s="80"/>
      <c r="H12" s="80"/>
      <c r="I12" s="80"/>
      <c r="J12" s="80"/>
      <c r="K12" s="80"/>
      <c r="L12" s="80"/>
      <c r="M12" s="80"/>
      <c r="N12" s="80"/>
      <c r="O12" s="80"/>
    </row>
    <row r="13" ht="21" customHeight="1" spans="1:15">
      <c r="A13" s="179" t="s">
        <v>108</v>
      </c>
      <c r="B13" s="179" t="s">
        <v>109</v>
      </c>
      <c r="C13" s="80">
        <v>39682.89</v>
      </c>
      <c r="D13" s="80">
        <v>39682.89</v>
      </c>
      <c r="E13" s="80"/>
      <c r="F13" s="80">
        <v>39682.89</v>
      </c>
      <c r="G13" s="80"/>
      <c r="H13" s="80"/>
      <c r="I13" s="80"/>
      <c r="J13" s="80"/>
      <c r="K13" s="80"/>
      <c r="L13" s="80"/>
      <c r="M13" s="80"/>
      <c r="N13" s="80"/>
      <c r="O13" s="80"/>
    </row>
    <row r="14" ht="21" customHeight="1" spans="1:15">
      <c r="A14" s="178" t="s">
        <v>110</v>
      </c>
      <c r="B14" s="178" t="s">
        <v>111</v>
      </c>
      <c r="C14" s="80">
        <v>4448949</v>
      </c>
      <c r="D14" s="80"/>
      <c r="E14" s="80"/>
      <c r="F14" s="80"/>
      <c r="G14" s="80">
        <v>4448949</v>
      </c>
      <c r="H14" s="80"/>
      <c r="I14" s="80"/>
      <c r="J14" s="80"/>
      <c r="K14" s="80"/>
      <c r="L14" s="80"/>
      <c r="M14" s="80"/>
      <c r="N14" s="80"/>
      <c r="O14" s="80"/>
    </row>
    <row r="15" ht="21" customHeight="1" spans="1:15">
      <c r="A15" s="179" t="s">
        <v>112</v>
      </c>
      <c r="B15" s="179" t="s">
        <v>113</v>
      </c>
      <c r="C15" s="80">
        <v>4448949</v>
      </c>
      <c r="D15" s="80"/>
      <c r="E15" s="80"/>
      <c r="F15" s="80"/>
      <c r="G15" s="80">
        <v>4448949</v>
      </c>
      <c r="H15" s="80"/>
      <c r="I15" s="80"/>
      <c r="J15" s="80"/>
      <c r="K15" s="80"/>
      <c r="L15" s="80"/>
      <c r="M15" s="80"/>
      <c r="N15" s="80"/>
      <c r="O15" s="80"/>
    </row>
    <row r="16" ht="21" customHeight="1" spans="1:15">
      <c r="A16" s="178" t="s">
        <v>114</v>
      </c>
      <c r="B16" s="178" t="s">
        <v>115</v>
      </c>
      <c r="C16" s="80">
        <v>43800000</v>
      </c>
      <c r="D16" s="80"/>
      <c r="E16" s="80"/>
      <c r="F16" s="80"/>
      <c r="G16" s="80">
        <v>43800000</v>
      </c>
      <c r="H16" s="80"/>
      <c r="I16" s="80"/>
      <c r="J16" s="80"/>
      <c r="K16" s="80"/>
      <c r="L16" s="80"/>
      <c r="M16" s="80"/>
      <c r="N16" s="80"/>
      <c r="O16" s="80"/>
    </row>
    <row r="17" ht="21" customHeight="1" spans="1:15">
      <c r="A17" s="179" t="s">
        <v>116</v>
      </c>
      <c r="B17" s="179" t="s">
        <v>117</v>
      </c>
      <c r="C17" s="80">
        <v>33800000</v>
      </c>
      <c r="D17" s="80"/>
      <c r="E17" s="80"/>
      <c r="F17" s="80"/>
      <c r="G17" s="80">
        <v>33800000</v>
      </c>
      <c r="H17" s="80"/>
      <c r="I17" s="80"/>
      <c r="J17" s="80"/>
      <c r="K17" s="80"/>
      <c r="L17" s="80"/>
      <c r="M17" s="80"/>
      <c r="N17" s="80"/>
      <c r="O17" s="80"/>
    </row>
    <row r="18" ht="21" customHeight="1" spans="1:15">
      <c r="A18" s="179" t="s">
        <v>118</v>
      </c>
      <c r="B18" s="179" t="s">
        <v>119</v>
      </c>
      <c r="C18" s="80">
        <v>10000000</v>
      </c>
      <c r="D18" s="80"/>
      <c r="E18" s="80"/>
      <c r="F18" s="80"/>
      <c r="G18" s="80">
        <v>10000000</v>
      </c>
      <c r="H18" s="80"/>
      <c r="I18" s="80"/>
      <c r="J18" s="80"/>
      <c r="K18" s="80"/>
      <c r="L18" s="80"/>
      <c r="M18" s="80"/>
      <c r="N18" s="80"/>
      <c r="O18" s="80"/>
    </row>
    <row r="19" ht="21" customHeight="1" spans="1:15">
      <c r="A19" s="57" t="s">
        <v>120</v>
      </c>
      <c r="B19" s="57" t="s">
        <v>121</v>
      </c>
      <c r="C19" s="80">
        <v>70870000</v>
      </c>
      <c r="D19" s="80">
        <v>6340000</v>
      </c>
      <c r="E19" s="80"/>
      <c r="F19" s="80">
        <v>6340000</v>
      </c>
      <c r="G19" s="80">
        <v>56530000</v>
      </c>
      <c r="H19" s="80"/>
      <c r="I19" s="80"/>
      <c r="J19" s="80">
        <v>8000000</v>
      </c>
      <c r="K19" s="80"/>
      <c r="L19" s="80">
        <v>8000000</v>
      </c>
      <c r="M19" s="80"/>
      <c r="N19" s="80"/>
      <c r="O19" s="80"/>
    </row>
    <row r="20" ht="21" customHeight="1" spans="1:15">
      <c r="A20" s="178" t="s">
        <v>122</v>
      </c>
      <c r="B20" s="178" t="s">
        <v>123</v>
      </c>
      <c r="C20" s="80">
        <v>14340000</v>
      </c>
      <c r="D20" s="80">
        <v>6340000</v>
      </c>
      <c r="E20" s="80"/>
      <c r="F20" s="80">
        <v>6340000</v>
      </c>
      <c r="G20" s="80"/>
      <c r="H20" s="80"/>
      <c r="I20" s="80"/>
      <c r="J20" s="80">
        <v>8000000</v>
      </c>
      <c r="K20" s="80"/>
      <c r="L20" s="80">
        <v>8000000</v>
      </c>
      <c r="M20" s="80"/>
      <c r="N20" s="80"/>
      <c r="O20" s="80"/>
    </row>
    <row r="21" ht="21" customHeight="1" spans="1:15">
      <c r="A21" s="179" t="s">
        <v>124</v>
      </c>
      <c r="B21" s="179" t="s">
        <v>125</v>
      </c>
      <c r="C21" s="80">
        <v>705000</v>
      </c>
      <c r="D21" s="80">
        <v>705000</v>
      </c>
      <c r="E21" s="80"/>
      <c r="F21" s="80">
        <v>705000</v>
      </c>
      <c r="G21" s="80"/>
      <c r="H21" s="80"/>
      <c r="I21" s="80"/>
      <c r="J21" s="80"/>
      <c r="K21" s="80"/>
      <c r="L21" s="80"/>
      <c r="M21" s="80"/>
      <c r="N21" s="80"/>
      <c r="O21" s="80"/>
    </row>
    <row r="22" ht="21" customHeight="1" spans="1:15">
      <c r="A22" s="179" t="s">
        <v>126</v>
      </c>
      <c r="B22" s="179" t="s">
        <v>127</v>
      </c>
      <c r="C22" s="80">
        <v>160000</v>
      </c>
      <c r="D22" s="80">
        <v>160000</v>
      </c>
      <c r="E22" s="80"/>
      <c r="F22" s="80">
        <v>160000</v>
      </c>
      <c r="G22" s="80"/>
      <c r="H22" s="80"/>
      <c r="I22" s="80"/>
      <c r="J22" s="80"/>
      <c r="K22" s="80"/>
      <c r="L22" s="80"/>
      <c r="M22" s="80"/>
      <c r="N22" s="80"/>
      <c r="O22" s="80"/>
    </row>
    <row r="23" ht="21" customHeight="1" spans="1:15">
      <c r="A23" s="179" t="s">
        <v>128</v>
      </c>
      <c r="B23" s="179" t="s">
        <v>129</v>
      </c>
      <c r="C23" s="80">
        <v>8000000</v>
      </c>
      <c r="D23" s="80"/>
      <c r="E23" s="80"/>
      <c r="F23" s="80"/>
      <c r="G23" s="80"/>
      <c r="H23" s="80"/>
      <c r="I23" s="80"/>
      <c r="J23" s="80">
        <v>8000000</v>
      </c>
      <c r="K23" s="80"/>
      <c r="L23" s="80">
        <v>8000000</v>
      </c>
      <c r="M23" s="80"/>
      <c r="N23" s="80"/>
      <c r="O23" s="80"/>
    </row>
    <row r="24" ht="21" customHeight="1" spans="1:15">
      <c r="A24" s="179" t="s">
        <v>130</v>
      </c>
      <c r="B24" s="179" t="s">
        <v>131</v>
      </c>
      <c r="C24" s="80">
        <v>720000</v>
      </c>
      <c r="D24" s="80">
        <v>720000</v>
      </c>
      <c r="E24" s="80"/>
      <c r="F24" s="80">
        <v>720000</v>
      </c>
      <c r="G24" s="80"/>
      <c r="H24" s="80"/>
      <c r="I24" s="80"/>
      <c r="J24" s="80"/>
      <c r="K24" s="80"/>
      <c r="L24" s="80"/>
      <c r="M24" s="80"/>
      <c r="N24" s="80"/>
      <c r="O24" s="80"/>
    </row>
    <row r="25" ht="21" customHeight="1" spans="1:15">
      <c r="A25" s="179" t="s">
        <v>132</v>
      </c>
      <c r="B25" s="179" t="s">
        <v>133</v>
      </c>
      <c r="C25" s="80">
        <v>1455000</v>
      </c>
      <c r="D25" s="80">
        <v>1455000</v>
      </c>
      <c r="E25" s="80"/>
      <c r="F25" s="80">
        <v>1455000</v>
      </c>
      <c r="G25" s="80"/>
      <c r="H25" s="80"/>
      <c r="I25" s="80"/>
      <c r="J25" s="80"/>
      <c r="K25" s="80"/>
      <c r="L25" s="80"/>
      <c r="M25" s="80"/>
      <c r="N25" s="80"/>
      <c r="O25" s="80"/>
    </row>
    <row r="26" ht="21" customHeight="1" spans="1:15">
      <c r="A26" s="179" t="s">
        <v>134</v>
      </c>
      <c r="B26" s="179" t="s">
        <v>135</v>
      </c>
      <c r="C26" s="80">
        <v>600000</v>
      </c>
      <c r="D26" s="80">
        <v>600000</v>
      </c>
      <c r="E26" s="80"/>
      <c r="F26" s="80">
        <v>600000</v>
      </c>
      <c r="G26" s="80"/>
      <c r="H26" s="80"/>
      <c r="I26" s="80"/>
      <c r="J26" s="80"/>
      <c r="K26" s="80"/>
      <c r="L26" s="80"/>
      <c r="M26" s="80"/>
      <c r="N26" s="80"/>
      <c r="O26" s="80"/>
    </row>
    <row r="27" ht="21" customHeight="1" spans="1:15">
      <c r="A27" s="179" t="s">
        <v>136</v>
      </c>
      <c r="B27" s="179" t="s">
        <v>137</v>
      </c>
      <c r="C27" s="80">
        <v>1200000</v>
      </c>
      <c r="D27" s="80">
        <v>1200000</v>
      </c>
      <c r="E27" s="80"/>
      <c r="F27" s="80">
        <v>1200000</v>
      </c>
      <c r="G27" s="80"/>
      <c r="H27" s="80"/>
      <c r="I27" s="80"/>
      <c r="J27" s="80"/>
      <c r="K27" s="80"/>
      <c r="L27" s="80"/>
      <c r="M27" s="80"/>
      <c r="N27" s="80"/>
      <c r="O27" s="80"/>
    </row>
    <row r="28" ht="21" customHeight="1" spans="1:15">
      <c r="A28" s="179" t="s">
        <v>138</v>
      </c>
      <c r="B28" s="179" t="s">
        <v>139</v>
      </c>
      <c r="C28" s="80">
        <v>300000</v>
      </c>
      <c r="D28" s="80">
        <v>300000</v>
      </c>
      <c r="E28" s="80"/>
      <c r="F28" s="80">
        <v>300000</v>
      </c>
      <c r="G28" s="80"/>
      <c r="H28" s="80"/>
      <c r="I28" s="80"/>
      <c r="J28" s="80"/>
      <c r="K28" s="80"/>
      <c r="L28" s="80"/>
      <c r="M28" s="80"/>
      <c r="N28" s="80"/>
      <c r="O28" s="80"/>
    </row>
    <row r="29" ht="21" customHeight="1" spans="1:15">
      <c r="A29" s="179" t="s">
        <v>140</v>
      </c>
      <c r="B29" s="179" t="s">
        <v>141</v>
      </c>
      <c r="C29" s="80">
        <v>600000</v>
      </c>
      <c r="D29" s="80">
        <v>600000</v>
      </c>
      <c r="E29" s="80"/>
      <c r="F29" s="80">
        <v>600000</v>
      </c>
      <c r="G29" s="80"/>
      <c r="H29" s="80"/>
      <c r="I29" s="80"/>
      <c r="J29" s="80"/>
      <c r="K29" s="80"/>
      <c r="L29" s="80"/>
      <c r="M29" s="80"/>
      <c r="N29" s="80"/>
      <c r="O29" s="80"/>
    </row>
    <row r="30" ht="21" customHeight="1" spans="1:15">
      <c r="A30" s="179" t="s">
        <v>142</v>
      </c>
      <c r="B30" s="179" t="s">
        <v>143</v>
      </c>
      <c r="C30" s="80">
        <v>300000</v>
      </c>
      <c r="D30" s="80">
        <v>300000</v>
      </c>
      <c r="E30" s="80"/>
      <c r="F30" s="80">
        <v>300000</v>
      </c>
      <c r="G30" s="80"/>
      <c r="H30" s="80"/>
      <c r="I30" s="80"/>
      <c r="J30" s="80"/>
      <c r="K30" s="80"/>
      <c r="L30" s="80"/>
      <c r="M30" s="80"/>
      <c r="N30" s="80"/>
      <c r="O30" s="80"/>
    </row>
    <row r="31" ht="21" customHeight="1" spans="1:15">
      <c r="A31" s="179" t="s">
        <v>144</v>
      </c>
      <c r="B31" s="179" t="s">
        <v>145</v>
      </c>
      <c r="C31" s="80">
        <v>300000</v>
      </c>
      <c r="D31" s="80">
        <v>300000</v>
      </c>
      <c r="E31" s="80"/>
      <c r="F31" s="80">
        <v>300000</v>
      </c>
      <c r="G31" s="80"/>
      <c r="H31" s="80"/>
      <c r="I31" s="80"/>
      <c r="J31" s="80"/>
      <c r="K31" s="80"/>
      <c r="L31" s="80"/>
      <c r="M31" s="80"/>
      <c r="N31" s="80"/>
      <c r="O31" s="80"/>
    </row>
    <row r="32" ht="21" customHeight="1" spans="1:15">
      <c r="A32" s="178" t="s">
        <v>146</v>
      </c>
      <c r="B32" s="178" t="s">
        <v>147</v>
      </c>
      <c r="C32" s="80">
        <v>10000000</v>
      </c>
      <c r="D32" s="80"/>
      <c r="E32" s="80"/>
      <c r="F32" s="80"/>
      <c r="G32" s="80">
        <v>10000000</v>
      </c>
      <c r="H32" s="80"/>
      <c r="I32" s="80"/>
      <c r="J32" s="80"/>
      <c r="K32" s="80"/>
      <c r="L32" s="80"/>
      <c r="M32" s="80"/>
      <c r="N32" s="80"/>
      <c r="O32" s="80"/>
    </row>
    <row r="33" ht="21" customHeight="1" spans="1:15">
      <c r="A33" s="179" t="s">
        <v>148</v>
      </c>
      <c r="B33" s="179" t="s">
        <v>149</v>
      </c>
      <c r="C33" s="80">
        <v>10000000</v>
      </c>
      <c r="D33" s="80"/>
      <c r="E33" s="80"/>
      <c r="F33" s="80"/>
      <c r="G33" s="80">
        <v>10000000</v>
      </c>
      <c r="H33" s="80"/>
      <c r="I33" s="80"/>
      <c r="J33" s="80"/>
      <c r="K33" s="80"/>
      <c r="L33" s="80"/>
      <c r="M33" s="80"/>
      <c r="N33" s="80"/>
      <c r="O33" s="80"/>
    </row>
    <row r="34" ht="21" customHeight="1" spans="1:15">
      <c r="A34" s="178" t="s">
        <v>150</v>
      </c>
      <c r="B34" s="178" t="s">
        <v>151</v>
      </c>
      <c r="C34" s="80">
        <v>46530000</v>
      </c>
      <c r="D34" s="80"/>
      <c r="E34" s="80"/>
      <c r="F34" s="80"/>
      <c r="G34" s="80">
        <v>46530000</v>
      </c>
      <c r="H34" s="80"/>
      <c r="I34" s="80"/>
      <c r="J34" s="80"/>
      <c r="K34" s="80"/>
      <c r="L34" s="80"/>
      <c r="M34" s="80"/>
      <c r="N34" s="80"/>
      <c r="O34" s="80"/>
    </row>
    <row r="35" ht="21" customHeight="1" spans="1:15">
      <c r="A35" s="179" t="s">
        <v>152</v>
      </c>
      <c r="B35" s="179" t="s">
        <v>153</v>
      </c>
      <c r="C35" s="80">
        <v>46530000</v>
      </c>
      <c r="D35" s="80"/>
      <c r="E35" s="80"/>
      <c r="F35" s="80"/>
      <c r="G35" s="80">
        <v>46530000</v>
      </c>
      <c r="H35" s="80"/>
      <c r="I35" s="80"/>
      <c r="J35" s="80"/>
      <c r="K35" s="80"/>
      <c r="L35" s="80"/>
      <c r="M35" s="80"/>
      <c r="N35" s="80"/>
      <c r="O35" s="80"/>
    </row>
    <row r="36" ht="21" customHeight="1" spans="1:15">
      <c r="A36" s="180" t="s">
        <v>55</v>
      </c>
      <c r="B36" s="35"/>
      <c r="C36" s="80">
        <v>120158631.89</v>
      </c>
      <c r="D36" s="80">
        <v>7379682.89</v>
      </c>
      <c r="E36" s="80"/>
      <c r="F36" s="80">
        <v>7379682.89</v>
      </c>
      <c r="G36" s="80">
        <v>104778949</v>
      </c>
      <c r="H36" s="80"/>
      <c r="I36" s="80"/>
      <c r="J36" s="80">
        <v>8000000</v>
      </c>
      <c r="K36" s="80"/>
      <c r="L36" s="80">
        <v>8000000</v>
      </c>
      <c r="M36" s="80"/>
      <c r="N36" s="80"/>
      <c r="O36" s="80"/>
    </row>
  </sheetData>
  <mergeCells count="12">
    <mergeCell ref="A2:O2"/>
    <mergeCell ref="A3:O3"/>
    <mergeCell ref="A4:B4"/>
    <mergeCell ref="D5:F5"/>
    <mergeCell ref="J5:O5"/>
    <mergeCell ref="A36:B36"/>
    <mergeCell ref="A5:A6"/>
    <mergeCell ref="B5:B6"/>
    <mergeCell ref="C5:C6"/>
    <mergeCell ref="G5:G6"/>
    <mergeCell ref="H5:H6"/>
    <mergeCell ref="I5:I6"/>
  </mergeCells>
  <printOptions horizontalCentered="1"/>
  <pageMargins left="0.959722222222222" right="0.959722222222222" top="0.719444444444444" bottom="0.719444444444444" header="0" footer="0"/>
  <pageSetup paperSize="9" orientation="landscape"/>
  <headerFooter>
    <oddFooter>&amp;C第&amp;P页，共&amp;N页&amp;R&amp;N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5"/>
  <sheetViews>
    <sheetView showGridLines="0" showZeros="0" workbookViewId="0">
      <pane ySplit="1" topLeftCell="A2" activePane="bottomLeft" state="frozen"/>
      <selection/>
      <selection pane="bottomLeft" activeCell="A1" sqref="A1"/>
    </sheetView>
  </sheetViews>
  <sheetFormatPr defaultColWidth="8.575" defaultRowHeight="12.75" customHeight="1" outlineLevelCol="3"/>
  <cols>
    <col min="1" max="4" width="35.575" customWidth="1"/>
  </cols>
  <sheetData>
    <row r="1" customHeight="1" spans="1:4">
      <c r="A1" s="1"/>
      <c r="B1" s="1"/>
      <c r="C1" s="1"/>
      <c r="D1" s="1"/>
    </row>
    <row r="2" ht="15" customHeight="1" spans="1:4">
      <c r="A2" s="42"/>
      <c r="B2" s="46"/>
      <c r="C2" s="46"/>
      <c r="D2" s="46" t="s">
        <v>154</v>
      </c>
    </row>
    <row r="3" ht="41.25" customHeight="1" spans="1:1">
      <c r="A3" s="41" t="str">
        <f>"2025"&amp;"年部门财政拨款收支预算总表"</f>
        <v>2025年部门财政拨款收支预算总表</v>
      </c>
    </row>
    <row r="4" ht="17.25" customHeight="1" spans="1:4">
      <c r="A4" s="44" t="str">
        <f>"单位名称："&amp;"云南省昆明空港经济区水务局"</f>
        <v>单位名称：云南省昆明空港经济区水务局</v>
      </c>
      <c r="B4" s="163"/>
      <c r="D4" s="46" t="s">
        <v>1</v>
      </c>
    </row>
    <row r="5" ht="17.25" customHeight="1" spans="1:4">
      <c r="A5" s="164" t="s">
        <v>2</v>
      </c>
      <c r="B5" s="165"/>
      <c r="C5" s="164" t="s">
        <v>3</v>
      </c>
      <c r="D5" s="165"/>
    </row>
    <row r="6" ht="18.75" customHeight="1" spans="1:4">
      <c r="A6" s="164" t="s">
        <v>4</v>
      </c>
      <c r="B6" s="164" t="s">
        <v>5</v>
      </c>
      <c r="C6" s="164" t="s">
        <v>6</v>
      </c>
      <c r="D6" s="164" t="s">
        <v>5</v>
      </c>
    </row>
    <row r="7" ht="16.5" customHeight="1" spans="1:4">
      <c r="A7" s="166" t="s">
        <v>155</v>
      </c>
      <c r="B7" s="80">
        <v>112158631.89</v>
      </c>
      <c r="C7" s="166" t="s">
        <v>156</v>
      </c>
      <c r="D7" s="80">
        <v>112158631.89</v>
      </c>
    </row>
    <row r="8" ht="16.5" customHeight="1" spans="1:4">
      <c r="A8" s="166" t="s">
        <v>157</v>
      </c>
      <c r="B8" s="80">
        <v>7379682.89</v>
      </c>
      <c r="C8" s="166" t="s">
        <v>158</v>
      </c>
      <c r="D8" s="80"/>
    </row>
    <row r="9" ht="16.5" customHeight="1" spans="1:4">
      <c r="A9" s="166" t="s">
        <v>159</v>
      </c>
      <c r="B9" s="80">
        <v>104778949</v>
      </c>
      <c r="C9" s="166" t="s">
        <v>160</v>
      </c>
      <c r="D9" s="80"/>
    </row>
    <row r="10" ht="16.5" customHeight="1" spans="1:4">
      <c r="A10" s="166" t="s">
        <v>161</v>
      </c>
      <c r="B10" s="80"/>
      <c r="C10" s="166" t="s">
        <v>162</v>
      </c>
      <c r="D10" s="80"/>
    </row>
    <row r="11" ht="16.5" customHeight="1" spans="1:4">
      <c r="A11" s="166" t="s">
        <v>163</v>
      </c>
      <c r="B11" s="80"/>
      <c r="C11" s="166" t="s">
        <v>164</v>
      </c>
      <c r="D11" s="80"/>
    </row>
    <row r="12" ht="16.5" customHeight="1" spans="1:4">
      <c r="A12" s="166" t="s">
        <v>157</v>
      </c>
      <c r="B12" s="80"/>
      <c r="C12" s="166" t="s">
        <v>165</v>
      </c>
      <c r="D12" s="80"/>
    </row>
    <row r="13" ht="16.5" customHeight="1" spans="1:4">
      <c r="A13" s="148" t="s">
        <v>159</v>
      </c>
      <c r="B13" s="80"/>
      <c r="C13" s="69" t="s">
        <v>166</v>
      </c>
      <c r="D13" s="80"/>
    </row>
    <row r="14" ht="16.5" customHeight="1" spans="1:4">
      <c r="A14" s="148" t="s">
        <v>161</v>
      </c>
      <c r="B14" s="80"/>
      <c r="C14" s="69" t="s">
        <v>167</v>
      </c>
      <c r="D14" s="80"/>
    </row>
    <row r="15" ht="16.5" customHeight="1" spans="1:4">
      <c r="A15" s="167"/>
      <c r="B15" s="80"/>
      <c r="C15" s="69" t="s">
        <v>168</v>
      </c>
      <c r="D15" s="80"/>
    </row>
    <row r="16" ht="16.5" customHeight="1" spans="1:4">
      <c r="A16" s="167"/>
      <c r="B16" s="80"/>
      <c r="C16" s="69" t="s">
        <v>169</v>
      </c>
      <c r="D16" s="80"/>
    </row>
    <row r="17" ht="16.5" customHeight="1" spans="1:4">
      <c r="A17" s="167"/>
      <c r="B17" s="80"/>
      <c r="C17" s="69" t="s">
        <v>170</v>
      </c>
      <c r="D17" s="80">
        <v>1000000</v>
      </c>
    </row>
    <row r="18" ht="16.5" customHeight="1" spans="1:4">
      <c r="A18" s="167"/>
      <c r="B18" s="80"/>
      <c r="C18" s="69" t="s">
        <v>171</v>
      </c>
      <c r="D18" s="80">
        <v>48288631.89</v>
      </c>
    </row>
    <row r="19" ht="16.5" customHeight="1" spans="1:4">
      <c r="A19" s="167"/>
      <c r="B19" s="80"/>
      <c r="C19" s="69" t="s">
        <v>172</v>
      </c>
      <c r="D19" s="80">
        <v>62870000</v>
      </c>
    </row>
    <row r="20" ht="16.5" customHeight="1" spans="1:4">
      <c r="A20" s="167"/>
      <c r="B20" s="80"/>
      <c r="C20" s="69" t="s">
        <v>173</v>
      </c>
      <c r="D20" s="80"/>
    </row>
    <row r="21" ht="16.5" customHeight="1" spans="1:4">
      <c r="A21" s="167"/>
      <c r="B21" s="80"/>
      <c r="C21" s="69" t="s">
        <v>174</v>
      </c>
      <c r="D21" s="80"/>
    </row>
    <row r="22" ht="16.5" customHeight="1" spans="1:4">
      <c r="A22" s="167"/>
      <c r="B22" s="80"/>
      <c r="C22" s="69" t="s">
        <v>175</v>
      </c>
      <c r="D22" s="80"/>
    </row>
    <row r="23" ht="16.5" customHeight="1" spans="1:4">
      <c r="A23" s="167"/>
      <c r="B23" s="80"/>
      <c r="C23" s="69" t="s">
        <v>176</v>
      </c>
      <c r="D23" s="80"/>
    </row>
    <row r="24" ht="16.5" customHeight="1" spans="1:4">
      <c r="A24" s="167"/>
      <c r="B24" s="80"/>
      <c r="C24" s="69" t="s">
        <v>177</v>
      </c>
      <c r="D24" s="80"/>
    </row>
    <row r="25" ht="16.5" customHeight="1" spans="1:4">
      <c r="A25" s="167"/>
      <c r="B25" s="80"/>
      <c r="C25" s="69" t="s">
        <v>178</v>
      </c>
      <c r="D25" s="80"/>
    </row>
    <row r="26" ht="16.5" customHeight="1" spans="1:4">
      <c r="A26" s="167"/>
      <c r="B26" s="80"/>
      <c r="C26" s="69" t="s">
        <v>179</v>
      </c>
      <c r="D26" s="80"/>
    </row>
    <row r="27" ht="16.5" customHeight="1" spans="1:4">
      <c r="A27" s="167"/>
      <c r="B27" s="80"/>
      <c r="C27" s="69" t="s">
        <v>180</v>
      </c>
      <c r="D27" s="80"/>
    </row>
    <row r="28" ht="16.5" customHeight="1" spans="1:4">
      <c r="A28" s="167"/>
      <c r="B28" s="80"/>
      <c r="C28" s="69" t="s">
        <v>181</v>
      </c>
      <c r="D28" s="80"/>
    </row>
    <row r="29" ht="16.5" customHeight="1" spans="1:4">
      <c r="A29" s="167"/>
      <c r="B29" s="80"/>
      <c r="C29" s="69" t="s">
        <v>182</v>
      </c>
      <c r="D29" s="80"/>
    </row>
    <row r="30" ht="16.5" customHeight="1" spans="1:4">
      <c r="A30" s="167"/>
      <c r="B30" s="80"/>
      <c r="C30" s="69" t="s">
        <v>183</v>
      </c>
      <c r="D30" s="80"/>
    </row>
    <row r="31" ht="16.5" customHeight="1" spans="1:4">
      <c r="A31" s="167"/>
      <c r="B31" s="80"/>
      <c r="C31" s="69" t="s">
        <v>184</v>
      </c>
      <c r="D31" s="80"/>
    </row>
    <row r="32" ht="16.5" customHeight="1" spans="1:4">
      <c r="A32" s="167"/>
      <c r="B32" s="80"/>
      <c r="C32" s="148" t="s">
        <v>185</v>
      </c>
      <c r="D32" s="80"/>
    </row>
    <row r="33" ht="16.5" customHeight="1" spans="1:4">
      <c r="A33" s="167"/>
      <c r="B33" s="80"/>
      <c r="C33" s="148" t="s">
        <v>186</v>
      </c>
      <c r="D33" s="80"/>
    </row>
    <row r="34" ht="16.5" customHeight="1" spans="1:4">
      <c r="A34" s="167"/>
      <c r="B34" s="80"/>
      <c r="C34" s="30" t="s">
        <v>187</v>
      </c>
      <c r="D34" s="80"/>
    </row>
    <row r="35" ht="15" customHeight="1" spans="1:4">
      <c r="A35" s="168" t="s">
        <v>50</v>
      </c>
      <c r="B35" s="169">
        <v>112158631.89</v>
      </c>
      <c r="C35" s="168" t="s">
        <v>51</v>
      </c>
      <c r="D35" s="169">
        <v>112158631.89</v>
      </c>
    </row>
  </sheetData>
  <mergeCells count="4">
    <mergeCell ref="A3:D3"/>
    <mergeCell ref="A4:B4"/>
    <mergeCell ref="A5:B5"/>
    <mergeCell ref="C5:D5"/>
  </mergeCells>
  <printOptions horizontalCentered="1"/>
  <pageMargins left="0.959722222222222" right="0.959722222222222" top="0.719444444444444" bottom="0.719444444444444" header="0" footer="0"/>
  <pageSetup paperSize="9" orientation="landscape"/>
  <headerFooter>
    <oddFooter>&amp;C第&amp;P页，共&amp;N页&amp;R&amp;N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26"/>
  <sheetViews>
    <sheetView showZeros="0" workbookViewId="0">
      <pane ySplit="1" topLeftCell="A2" activePane="bottomLeft" state="frozen"/>
      <selection/>
      <selection pane="bottomLeft" activeCell="A1" sqref="A1"/>
    </sheetView>
  </sheetViews>
  <sheetFormatPr defaultColWidth="9.14166666666667" defaultRowHeight="14.25" customHeight="1" outlineLevelCol="6"/>
  <cols>
    <col min="1" max="1" width="20.1416666666667" customWidth="1"/>
    <col min="2" max="2" width="44" customWidth="1"/>
    <col min="3" max="7" width="24.1416666666667" customWidth="1"/>
  </cols>
  <sheetData>
    <row r="1" customHeight="1" spans="1:7">
      <c r="A1" s="1"/>
      <c r="B1" s="1"/>
      <c r="C1" s="1"/>
      <c r="D1" s="1"/>
      <c r="E1" s="1"/>
      <c r="F1" s="1"/>
      <c r="G1" s="1"/>
    </row>
    <row r="2" customHeight="1" spans="4:7">
      <c r="D2" s="138"/>
      <c r="F2" s="72"/>
      <c r="G2" s="143" t="s">
        <v>188</v>
      </c>
    </row>
    <row r="3" ht="41.25" customHeight="1" spans="1:7">
      <c r="A3" s="124" t="str">
        <f>"2025"&amp;"年一般公共预算支出预算表（按功能科目分类）"</f>
        <v>2025年一般公共预算支出预算表（按功能科目分类）</v>
      </c>
      <c r="B3" s="124"/>
      <c r="C3" s="124"/>
      <c r="D3" s="124"/>
      <c r="E3" s="124"/>
      <c r="F3" s="124"/>
      <c r="G3" s="124"/>
    </row>
    <row r="4" ht="18" customHeight="1" spans="1:7">
      <c r="A4" s="5" t="str">
        <f>"单位名称："&amp;"云南省昆明空港经济区水务局"</f>
        <v>单位名称：云南省昆明空港经济区水务局</v>
      </c>
      <c r="F4" s="121"/>
      <c r="G4" s="143" t="s">
        <v>1</v>
      </c>
    </row>
    <row r="5" ht="20.25" customHeight="1" spans="1:7">
      <c r="A5" s="159" t="s">
        <v>189</v>
      </c>
      <c r="B5" s="160"/>
      <c r="C5" s="125" t="s">
        <v>55</v>
      </c>
      <c r="D5" s="151" t="s">
        <v>76</v>
      </c>
      <c r="E5" s="12"/>
      <c r="F5" s="13"/>
      <c r="G5" s="140" t="s">
        <v>77</v>
      </c>
    </row>
    <row r="6" ht="20.25" customHeight="1" spans="1:7">
      <c r="A6" s="161" t="s">
        <v>73</v>
      </c>
      <c r="B6" s="161" t="s">
        <v>74</v>
      </c>
      <c r="C6" s="19"/>
      <c r="D6" s="130" t="s">
        <v>57</v>
      </c>
      <c r="E6" s="130" t="s">
        <v>190</v>
      </c>
      <c r="F6" s="130" t="s">
        <v>191</v>
      </c>
      <c r="G6" s="142"/>
    </row>
    <row r="7" ht="15" customHeight="1" spans="1:7">
      <c r="A7" s="60" t="s">
        <v>83</v>
      </c>
      <c r="B7" s="60" t="s">
        <v>84</v>
      </c>
      <c r="C7" s="60" t="s">
        <v>85</v>
      </c>
      <c r="D7" s="60" t="s">
        <v>86</v>
      </c>
      <c r="E7" s="60" t="s">
        <v>87</v>
      </c>
      <c r="F7" s="60" t="s">
        <v>88</v>
      </c>
      <c r="G7" s="60" t="s">
        <v>89</v>
      </c>
    </row>
    <row r="8" ht="18" customHeight="1" spans="1:7">
      <c r="A8" s="30" t="s">
        <v>98</v>
      </c>
      <c r="B8" s="30" t="s">
        <v>99</v>
      </c>
      <c r="C8" s="80">
        <v>1000000</v>
      </c>
      <c r="D8" s="80"/>
      <c r="E8" s="80"/>
      <c r="F8" s="80"/>
      <c r="G8" s="80">
        <v>1000000</v>
      </c>
    </row>
    <row r="9" ht="18" customHeight="1" spans="1:7">
      <c r="A9" s="136" t="s">
        <v>100</v>
      </c>
      <c r="B9" s="136" t="s">
        <v>101</v>
      </c>
      <c r="C9" s="80">
        <v>1000000</v>
      </c>
      <c r="D9" s="80"/>
      <c r="E9" s="80"/>
      <c r="F9" s="80"/>
      <c r="G9" s="80">
        <v>1000000</v>
      </c>
    </row>
    <row r="10" ht="18" customHeight="1" spans="1:7">
      <c r="A10" s="137" t="s">
        <v>102</v>
      </c>
      <c r="B10" s="137" t="s">
        <v>103</v>
      </c>
      <c r="C10" s="80">
        <v>1000000</v>
      </c>
      <c r="D10" s="80"/>
      <c r="E10" s="80"/>
      <c r="F10" s="80"/>
      <c r="G10" s="80">
        <v>1000000</v>
      </c>
    </row>
    <row r="11" ht="18" customHeight="1" spans="1:7">
      <c r="A11" s="30" t="s">
        <v>104</v>
      </c>
      <c r="B11" s="30" t="s">
        <v>105</v>
      </c>
      <c r="C11" s="80">
        <v>39682.89</v>
      </c>
      <c r="D11" s="80"/>
      <c r="E11" s="80"/>
      <c r="F11" s="80"/>
      <c r="G11" s="80">
        <v>39682.89</v>
      </c>
    </row>
    <row r="12" ht="18" customHeight="1" spans="1:7">
      <c r="A12" s="136" t="s">
        <v>106</v>
      </c>
      <c r="B12" s="136" t="s">
        <v>107</v>
      </c>
      <c r="C12" s="80">
        <v>39682.89</v>
      </c>
      <c r="D12" s="80"/>
      <c r="E12" s="80"/>
      <c r="F12" s="80"/>
      <c r="G12" s="80">
        <v>39682.89</v>
      </c>
    </row>
    <row r="13" ht="18" customHeight="1" spans="1:7">
      <c r="A13" s="137" t="s">
        <v>108</v>
      </c>
      <c r="B13" s="137" t="s">
        <v>109</v>
      </c>
      <c r="C13" s="80">
        <v>39682.89</v>
      </c>
      <c r="D13" s="80"/>
      <c r="E13" s="80"/>
      <c r="F13" s="80"/>
      <c r="G13" s="80">
        <v>39682.89</v>
      </c>
    </row>
    <row r="14" ht="18" customHeight="1" spans="1:7">
      <c r="A14" s="30" t="s">
        <v>120</v>
      </c>
      <c r="B14" s="30" t="s">
        <v>121</v>
      </c>
      <c r="C14" s="80">
        <v>6340000</v>
      </c>
      <c r="D14" s="80"/>
      <c r="E14" s="80"/>
      <c r="F14" s="80"/>
      <c r="G14" s="80">
        <v>6340000</v>
      </c>
    </row>
    <row r="15" ht="18" customHeight="1" spans="1:7">
      <c r="A15" s="136" t="s">
        <v>122</v>
      </c>
      <c r="B15" s="136" t="s">
        <v>123</v>
      </c>
      <c r="C15" s="80">
        <v>6340000</v>
      </c>
      <c r="D15" s="80"/>
      <c r="E15" s="80"/>
      <c r="F15" s="80"/>
      <c r="G15" s="80">
        <v>6340000</v>
      </c>
    </row>
    <row r="16" ht="18" customHeight="1" spans="1:7">
      <c r="A16" s="137" t="s">
        <v>124</v>
      </c>
      <c r="B16" s="137" t="s">
        <v>125</v>
      </c>
      <c r="C16" s="80">
        <v>705000</v>
      </c>
      <c r="D16" s="80"/>
      <c r="E16" s="80"/>
      <c r="F16" s="80"/>
      <c r="G16" s="80">
        <v>705000</v>
      </c>
    </row>
    <row r="17" ht="18" customHeight="1" spans="1:7">
      <c r="A17" s="137" t="s">
        <v>126</v>
      </c>
      <c r="B17" s="137" t="s">
        <v>127</v>
      </c>
      <c r="C17" s="80">
        <v>160000</v>
      </c>
      <c r="D17" s="80"/>
      <c r="E17" s="80"/>
      <c r="F17" s="80"/>
      <c r="G17" s="80">
        <v>160000</v>
      </c>
    </row>
    <row r="18" ht="18" customHeight="1" spans="1:7">
      <c r="A18" s="137" t="s">
        <v>130</v>
      </c>
      <c r="B18" s="137" t="s">
        <v>131</v>
      </c>
      <c r="C18" s="80">
        <v>720000</v>
      </c>
      <c r="D18" s="80"/>
      <c r="E18" s="80"/>
      <c r="F18" s="80"/>
      <c r="G18" s="80">
        <v>720000</v>
      </c>
    </row>
    <row r="19" ht="18" customHeight="1" spans="1:7">
      <c r="A19" s="137" t="s">
        <v>132</v>
      </c>
      <c r="B19" s="137" t="s">
        <v>133</v>
      </c>
      <c r="C19" s="80">
        <v>1455000</v>
      </c>
      <c r="D19" s="80"/>
      <c r="E19" s="80"/>
      <c r="F19" s="80"/>
      <c r="G19" s="80">
        <v>1455000</v>
      </c>
    </row>
    <row r="20" ht="18" customHeight="1" spans="1:7">
      <c r="A20" s="137" t="s">
        <v>134</v>
      </c>
      <c r="B20" s="137" t="s">
        <v>135</v>
      </c>
      <c r="C20" s="80">
        <v>600000</v>
      </c>
      <c r="D20" s="80"/>
      <c r="E20" s="80"/>
      <c r="F20" s="80"/>
      <c r="G20" s="80">
        <v>600000</v>
      </c>
    </row>
    <row r="21" ht="18" customHeight="1" spans="1:7">
      <c r="A21" s="137" t="s">
        <v>136</v>
      </c>
      <c r="B21" s="137" t="s">
        <v>137</v>
      </c>
      <c r="C21" s="80">
        <v>1200000</v>
      </c>
      <c r="D21" s="80"/>
      <c r="E21" s="80"/>
      <c r="F21" s="80"/>
      <c r="G21" s="80">
        <v>1200000</v>
      </c>
    </row>
    <row r="22" ht="18" customHeight="1" spans="1:7">
      <c r="A22" s="137" t="s">
        <v>138</v>
      </c>
      <c r="B22" s="137" t="s">
        <v>139</v>
      </c>
      <c r="C22" s="80">
        <v>300000</v>
      </c>
      <c r="D22" s="80"/>
      <c r="E22" s="80"/>
      <c r="F22" s="80"/>
      <c r="G22" s="80">
        <v>300000</v>
      </c>
    </row>
    <row r="23" ht="18" customHeight="1" spans="1:7">
      <c r="A23" s="137" t="s">
        <v>140</v>
      </c>
      <c r="B23" s="137" t="s">
        <v>141</v>
      </c>
      <c r="C23" s="80">
        <v>600000</v>
      </c>
      <c r="D23" s="80"/>
      <c r="E23" s="80"/>
      <c r="F23" s="80"/>
      <c r="G23" s="80">
        <v>600000</v>
      </c>
    </row>
    <row r="24" ht="18" customHeight="1" spans="1:7">
      <c r="A24" s="137" t="s">
        <v>142</v>
      </c>
      <c r="B24" s="137" t="s">
        <v>143</v>
      </c>
      <c r="C24" s="80">
        <v>300000</v>
      </c>
      <c r="D24" s="80"/>
      <c r="E24" s="80"/>
      <c r="F24" s="80"/>
      <c r="G24" s="80">
        <v>300000</v>
      </c>
    </row>
    <row r="25" ht="18" customHeight="1" spans="1:7">
      <c r="A25" s="137" t="s">
        <v>144</v>
      </c>
      <c r="B25" s="137" t="s">
        <v>145</v>
      </c>
      <c r="C25" s="80">
        <v>300000</v>
      </c>
      <c r="D25" s="80"/>
      <c r="E25" s="80"/>
      <c r="F25" s="80"/>
      <c r="G25" s="80">
        <v>300000</v>
      </c>
    </row>
    <row r="26" ht="18" customHeight="1" spans="1:7">
      <c r="A26" s="79" t="s">
        <v>192</v>
      </c>
      <c r="B26" s="162" t="s">
        <v>192</v>
      </c>
      <c r="C26" s="80">
        <v>7379682.89</v>
      </c>
      <c r="D26" s="80"/>
      <c r="E26" s="80"/>
      <c r="F26" s="80"/>
      <c r="G26" s="80">
        <v>7379682.89</v>
      </c>
    </row>
  </sheetData>
  <mergeCells count="6">
    <mergeCell ref="A3:G3"/>
    <mergeCell ref="A5:B5"/>
    <mergeCell ref="D5:F5"/>
    <mergeCell ref="A26:B26"/>
    <mergeCell ref="C5:C6"/>
    <mergeCell ref="G5:G6"/>
  </mergeCells>
  <printOptions horizontalCentered="1"/>
  <pageMargins left="0.369444444444444" right="0.369444444444444" top="0.559722222222222" bottom="0.559722222222222" header="0.479861111111111" footer="0.479861111111111"/>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9"/>
  <sheetViews>
    <sheetView showZeros="0" topLeftCell="B1" workbookViewId="0">
      <pane ySplit="1" topLeftCell="A2" activePane="bottomLeft" state="frozen"/>
      <selection/>
      <selection pane="bottomLeft" activeCell="C14" sqref="C14"/>
    </sheetView>
  </sheetViews>
  <sheetFormatPr defaultColWidth="10.425" defaultRowHeight="14.25" customHeight="1" outlineLevelCol="5"/>
  <cols>
    <col min="1" max="6" width="28.1416666666667" customWidth="1"/>
  </cols>
  <sheetData>
    <row r="1" customHeight="1" spans="1:6">
      <c r="A1" s="1"/>
      <c r="B1" s="1"/>
      <c r="C1" s="1"/>
      <c r="D1" s="1"/>
      <c r="E1" s="1"/>
      <c r="F1" s="1"/>
    </row>
    <row r="2" customHeight="1" spans="1:6">
      <c r="A2" s="43"/>
      <c r="B2" s="43"/>
      <c r="C2" s="43"/>
      <c r="D2" s="43"/>
      <c r="E2" s="42"/>
      <c r="F2" s="155" t="s">
        <v>193</v>
      </c>
    </row>
    <row r="3" ht="41.25" customHeight="1" spans="1:6">
      <c r="A3" s="156" t="str">
        <f>"2025"&amp;"年一般公共预算“三公”经费支出预算表"</f>
        <v>2025年一般公共预算“三公”经费支出预算表</v>
      </c>
      <c r="B3" s="43"/>
      <c r="C3" s="43"/>
      <c r="D3" s="43"/>
      <c r="E3" s="42"/>
      <c r="F3" s="43"/>
    </row>
    <row r="4" customHeight="1" spans="1:6">
      <c r="A4" s="111" t="str">
        <f>"单位名称："&amp;"云南省昆明空港经济区水务局"</f>
        <v>单位名称：云南省昆明空港经济区水务局</v>
      </c>
      <c r="B4" s="157"/>
      <c r="D4" s="43"/>
      <c r="E4" s="42"/>
      <c r="F4" s="64" t="s">
        <v>1</v>
      </c>
    </row>
    <row r="5" ht="27" customHeight="1" spans="1:6">
      <c r="A5" s="47" t="s">
        <v>194</v>
      </c>
      <c r="B5" s="47" t="s">
        <v>195</v>
      </c>
      <c r="C5" s="49" t="s">
        <v>196</v>
      </c>
      <c r="D5" s="47"/>
      <c r="E5" s="48"/>
      <c r="F5" s="47" t="s">
        <v>197</v>
      </c>
    </row>
    <row r="6" ht="28.5" customHeight="1" spans="1:6">
      <c r="A6" s="158"/>
      <c r="B6" s="51"/>
      <c r="C6" s="48" t="s">
        <v>57</v>
      </c>
      <c r="D6" s="48" t="s">
        <v>198</v>
      </c>
      <c r="E6" s="48" t="s">
        <v>199</v>
      </c>
      <c r="F6" s="50"/>
    </row>
    <row r="7" ht="17.25" customHeight="1" spans="1:6">
      <c r="A7" s="56" t="s">
        <v>83</v>
      </c>
      <c r="B7" s="56" t="s">
        <v>84</v>
      </c>
      <c r="C7" s="56" t="s">
        <v>85</v>
      </c>
      <c r="D7" s="56" t="s">
        <v>86</v>
      </c>
      <c r="E7" s="56" t="s">
        <v>87</v>
      </c>
      <c r="F7" s="56" t="s">
        <v>88</v>
      </c>
    </row>
    <row r="8" ht="17.25" customHeight="1" spans="1:6">
      <c r="A8" s="80"/>
      <c r="B8" s="80"/>
      <c r="C8" s="80"/>
      <c r="D8" s="80"/>
      <c r="E8" s="80"/>
      <c r="F8" s="80"/>
    </row>
    <row r="9" customHeight="1" spans="2:2">
      <c r="B9" t="s">
        <v>200</v>
      </c>
    </row>
  </sheetData>
  <mergeCells count="6">
    <mergeCell ref="A3:F3"/>
    <mergeCell ref="A4:B4"/>
    <mergeCell ref="C5:E5"/>
    <mergeCell ref="A5:A6"/>
    <mergeCell ref="B5:B6"/>
    <mergeCell ref="F5:F6"/>
  </mergeCells>
  <pageMargins left="0.669444444444445" right="0.669444444444445" top="0.719444444444444" bottom="0.719444444444444" header="0.279861111111111" footer="0.279861111111111"/>
  <pageSetup paperSize="9" fitToWidth="0" fitToHeight="0"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X12"/>
  <sheetViews>
    <sheetView showZeros="0" workbookViewId="0">
      <pane ySplit="1" topLeftCell="A2" activePane="bottomLeft" state="frozen"/>
      <selection/>
      <selection pane="bottomLeft" activeCell="A12" sqref="A12"/>
    </sheetView>
  </sheetViews>
  <sheetFormatPr defaultColWidth="9.14166666666667" defaultRowHeight="14.25" customHeight="1"/>
  <cols>
    <col min="1" max="2" width="32.85" customWidth="1"/>
    <col min="3" max="3" width="20.7083333333333" customWidth="1"/>
    <col min="4" max="4" width="31.2833333333333" customWidth="1"/>
    <col min="5" max="5" width="10.1416666666667" customWidth="1"/>
    <col min="6" max="6" width="17.575" customWidth="1"/>
    <col min="7" max="7" width="10.2833333333333" customWidth="1"/>
    <col min="8" max="8" width="23" customWidth="1"/>
    <col min="9" max="24" width="18.7083333333333" customWidth="1"/>
  </cols>
  <sheetData>
    <row r="1" customHeight="1" spans="1:24">
      <c r="A1" s="1"/>
      <c r="B1" s="1"/>
      <c r="C1" s="1"/>
      <c r="D1" s="1"/>
      <c r="E1" s="1"/>
      <c r="F1" s="1"/>
      <c r="G1" s="1"/>
      <c r="H1" s="1"/>
      <c r="I1" s="1"/>
      <c r="J1" s="1"/>
      <c r="K1" s="1"/>
      <c r="L1" s="1"/>
      <c r="M1" s="1"/>
      <c r="N1" s="1"/>
      <c r="O1" s="1"/>
      <c r="P1" s="1"/>
      <c r="Q1" s="1"/>
      <c r="R1" s="1"/>
      <c r="S1" s="1"/>
      <c r="T1" s="1"/>
      <c r="U1" s="1"/>
      <c r="V1" s="1"/>
      <c r="W1" s="1"/>
      <c r="X1" s="1"/>
    </row>
    <row r="2" ht="13.5" customHeight="1" spans="2:24">
      <c r="B2" s="138"/>
      <c r="C2" s="144"/>
      <c r="E2" s="145"/>
      <c r="F2" s="145"/>
      <c r="G2" s="145"/>
      <c r="H2" s="145"/>
      <c r="I2" s="84"/>
      <c r="J2" s="84"/>
      <c r="K2" s="84"/>
      <c r="L2" s="84"/>
      <c r="M2" s="84"/>
      <c r="N2" s="84"/>
      <c r="R2" s="84"/>
      <c r="V2" s="144"/>
      <c r="X2" s="3" t="s">
        <v>201</v>
      </c>
    </row>
    <row r="3" ht="45.75" customHeight="1" spans="1:24">
      <c r="A3" s="66" t="str">
        <f>"2025"&amp;"年部门基本支出预算表"</f>
        <v>2025年部门基本支出预算表</v>
      </c>
      <c r="B3" s="4"/>
      <c r="C3" s="66"/>
      <c r="D3" s="66"/>
      <c r="E3" s="66"/>
      <c r="F3" s="66"/>
      <c r="G3" s="66"/>
      <c r="H3" s="66"/>
      <c r="I3" s="66"/>
      <c r="J3" s="66"/>
      <c r="K3" s="66"/>
      <c r="L3" s="66"/>
      <c r="M3" s="66"/>
      <c r="N3" s="66"/>
      <c r="O3" s="4"/>
      <c r="P3" s="4"/>
      <c r="Q3" s="4"/>
      <c r="R3" s="66"/>
      <c r="S3" s="66"/>
      <c r="T3" s="66"/>
      <c r="U3" s="66"/>
      <c r="V3" s="66"/>
      <c r="W3" s="66"/>
      <c r="X3" s="66"/>
    </row>
    <row r="4" ht="18.75" customHeight="1" spans="1:24">
      <c r="A4" s="5" t="str">
        <f>"单位名称："&amp;"云南省昆明空港经济区水务局"</f>
        <v>单位名称：云南省昆明空港经济区水务局</v>
      </c>
      <c r="B4" s="6"/>
      <c r="C4" s="146"/>
      <c r="D4" s="146"/>
      <c r="E4" s="146"/>
      <c r="F4" s="146"/>
      <c r="G4" s="146"/>
      <c r="H4" s="146"/>
      <c r="I4" s="86"/>
      <c r="J4" s="86"/>
      <c r="K4" s="86"/>
      <c r="L4" s="86"/>
      <c r="M4" s="86"/>
      <c r="N4" s="86"/>
      <c r="O4" s="7"/>
      <c r="P4" s="7"/>
      <c r="Q4" s="7"/>
      <c r="R4" s="86"/>
      <c r="V4" s="144"/>
      <c r="X4" s="3" t="s">
        <v>1</v>
      </c>
    </row>
    <row r="5" ht="18" customHeight="1" spans="1:24">
      <c r="A5" s="9" t="s">
        <v>202</v>
      </c>
      <c r="B5" s="9" t="s">
        <v>203</v>
      </c>
      <c r="C5" s="9" t="s">
        <v>204</v>
      </c>
      <c r="D5" s="9" t="s">
        <v>205</v>
      </c>
      <c r="E5" s="9" t="s">
        <v>206</v>
      </c>
      <c r="F5" s="9" t="s">
        <v>207</v>
      </c>
      <c r="G5" s="9" t="s">
        <v>208</v>
      </c>
      <c r="H5" s="9" t="s">
        <v>209</v>
      </c>
      <c r="I5" s="151" t="s">
        <v>210</v>
      </c>
      <c r="J5" s="81" t="s">
        <v>210</v>
      </c>
      <c r="K5" s="81"/>
      <c r="L5" s="81"/>
      <c r="M5" s="81"/>
      <c r="N5" s="81"/>
      <c r="O5" s="12"/>
      <c r="P5" s="12"/>
      <c r="Q5" s="12"/>
      <c r="R5" s="102" t="s">
        <v>61</v>
      </c>
      <c r="S5" s="81" t="s">
        <v>62</v>
      </c>
      <c r="T5" s="81"/>
      <c r="U5" s="81"/>
      <c r="V5" s="81"/>
      <c r="W5" s="81"/>
      <c r="X5" s="82"/>
    </row>
    <row r="6" ht="18" customHeight="1" spans="1:24">
      <c r="A6" s="14"/>
      <c r="B6" s="29"/>
      <c r="C6" s="127"/>
      <c r="D6" s="14"/>
      <c r="E6" s="14"/>
      <c r="F6" s="14"/>
      <c r="G6" s="14"/>
      <c r="H6" s="14"/>
      <c r="I6" s="125" t="s">
        <v>211</v>
      </c>
      <c r="J6" s="151" t="s">
        <v>58</v>
      </c>
      <c r="K6" s="81"/>
      <c r="L6" s="81"/>
      <c r="M6" s="81"/>
      <c r="N6" s="82"/>
      <c r="O6" s="11" t="s">
        <v>212</v>
      </c>
      <c r="P6" s="12"/>
      <c r="Q6" s="13"/>
      <c r="R6" s="9" t="s">
        <v>61</v>
      </c>
      <c r="S6" s="151" t="s">
        <v>62</v>
      </c>
      <c r="T6" s="102" t="s">
        <v>64</v>
      </c>
      <c r="U6" s="81" t="s">
        <v>62</v>
      </c>
      <c r="V6" s="102" t="s">
        <v>66</v>
      </c>
      <c r="W6" s="102" t="s">
        <v>67</v>
      </c>
      <c r="X6" s="154" t="s">
        <v>68</v>
      </c>
    </row>
    <row r="7" ht="19.5" customHeight="1" spans="1:24">
      <c r="A7" s="29"/>
      <c r="B7" s="29"/>
      <c r="C7" s="29"/>
      <c r="D7" s="29"/>
      <c r="E7" s="29"/>
      <c r="F7" s="29"/>
      <c r="G7" s="29"/>
      <c r="H7" s="29"/>
      <c r="I7" s="29"/>
      <c r="J7" s="152" t="s">
        <v>213</v>
      </c>
      <c r="K7" s="9" t="s">
        <v>214</v>
      </c>
      <c r="L7" s="9" t="s">
        <v>215</v>
      </c>
      <c r="M7" s="9" t="s">
        <v>216</v>
      </c>
      <c r="N7" s="9" t="s">
        <v>217</v>
      </c>
      <c r="O7" s="9" t="s">
        <v>58</v>
      </c>
      <c r="P7" s="9" t="s">
        <v>59</v>
      </c>
      <c r="Q7" s="9" t="s">
        <v>60</v>
      </c>
      <c r="R7" s="29"/>
      <c r="S7" s="9" t="s">
        <v>57</v>
      </c>
      <c r="T7" s="9" t="s">
        <v>64</v>
      </c>
      <c r="U7" s="9" t="s">
        <v>218</v>
      </c>
      <c r="V7" s="9" t="s">
        <v>66</v>
      </c>
      <c r="W7" s="9" t="s">
        <v>67</v>
      </c>
      <c r="X7" s="9" t="s">
        <v>68</v>
      </c>
    </row>
    <row r="8" ht="37.5" customHeight="1" spans="1:24">
      <c r="A8" s="147"/>
      <c r="B8" s="19"/>
      <c r="C8" s="147"/>
      <c r="D8" s="147"/>
      <c r="E8" s="147"/>
      <c r="F8" s="147"/>
      <c r="G8" s="147"/>
      <c r="H8" s="147"/>
      <c r="I8" s="147"/>
      <c r="J8" s="153" t="s">
        <v>57</v>
      </c>
      <c r="K8" s="17" t="s">
        <v>219</v>
      </c>
      <c r="L8" s="17" t="s">
        <v>215</v>
      </c>
      <c r="M8" s="17" t="s">
        <v>216</v>
      </c>
      <c r="N8" s="17" t="s">
        <v>217</v>
      </c>
      <c r="O8" s="17" t="s">
        <v>215</v>
      </c>
      <c r="P8" s="17" t="s">
        <v>216</v>
      </c>
      <c r="Q8" s="17" t="s">
        <v>217</v>
      </c>
      <c r="R8" s="17" t="s">
        <v>61</v>
      </c>
      <c r="S8" s="17" t="s">
        <v>57</v>
      </c>
      <c r="T8" s="17" t="s">
        <v>64</v>
      </c>
      <c r="U8" s="17" t="s">
        <v>218</v>
      </c>
      <c r="V8" s="17" t="s">
        <v>66</v>
      </c>
      <c r="W8" s="17" t="s">
        <v>67</v>
      </c>
      <c r="X8" s="17" t="s">
        <v>68</v>
      </c>
    </row>
    <row r="9" customHeight="1" spans="1:24">
      <c r="A9" s="36">
        <v>1</v>
      </c>
      <c r="B9" s="36">
        <v>2</v>
      </c>
      <c r="C9" s="36">
        <v>3</v>
      </c>
      <c r="D9" s="36">
        <v>4</v>
      </c>
      <c r="E9" s="36">
        <v>5</v>
      </c>
      <c r="F9" s="36">
        <v>6</v>
      </c>
      <c r="G9" s="36">
        <v>7</v>
      </c>
      <c r="H9" s="36">
        <v>8</v>
      </c>
      <c r="I9" s="36">
        <v>9</v>
      </c>
      <c r="J9" s="36">
        <v>10</v>
      </c>
      <c r="K9" s="36">
        <v>11</v>
      </c>
      <c r="L9" s="36">
        <v>12</v>
      </c>
      <c r="M9" s="36">
        <v>13</v>
      </c>
      <c r="N9" s="36">
        <v>14</v>
      </c>
      <c r="O9" s="36">
        <v>15</v>
      </c>
      <c r="P9" s="36">
        <v>16</v>
      </c>
      <c r="Q9" s="36">
        <v>17</v>
      </c>
      <c r="R9" s="36">
        <v>18</v>
      </c>
      <c r="S9" s="36">
        <v>19</v>
      </c>
      <c r="T9" s="36">
        <v>20</v>
      </c>
      <c r="U9" s="36">
        <v>21</v>
      </c>
      <c r="V9" s="36">
        <v>22</v>
      </c>
      <c r="W9" s="36">
        <v>23</v>
      </c>
      <c r="X9" s="36">
        <v>24</v>
      </c>
    </row>
    <row r="10" ht="20.25" customHeight="1" spans="1:24">
      <c r="A10" s="148"/>
      <c r="B10" s="148"/>
      <c r="C10" s="148"/>
      <c r="D10" s="148"/>
      <c r="E10" s="148"/>
      <c r="F10" s="148"/>
      <c r="G10" s="148"/>
      <c r="H10" s="148"/>
      <c r="I10" s="80"/>
      <c r="J10" s="80"/>
      <c r="K10" s="80"/>
      <c r="L10" s="80"/>
      <c r="M10" s="80"/>
      <c r="N10" s="80"/>
      <c r="O10" s="80"/>
      <c r="P10" s="80"/>
      <c r="Q10" s="80"/>
      <c r="R10" s="80"/>
      <c r="S10" s="80"/>
      <c r="T10" s="80"/>
      <c r="U10" s="80"/>
      <c r="V10" s="80"/>
      <c r="W10" s="80"/>
      <c r="X10" s="80"/>
    </row>
    <row r="11" ht="17.25" customHeight="1" spans="1:24">
      <c r="A11" s="33" t="s">
        <v>192</v>
      </c>
      <c r="B11" s="34"/>
      <c r="C11" s="149"/>
      <c r="D11" s="149"/>
      <c r="E11" s="149"/>
      <c r="F11" s="149"/>
      <c r="G11" s="149"/>
      <c r="H11" s="150"/>
      <c r="I11" s="80"/>
      <c r="J11" s="80"/>
      <c r="K11" s="80"/>
      <c r="L11" s="80"/>
      <c r="M11" s="80"/>
      <c r="N11" s="80"/>
      <c r="O11" s="80"/>
      <c r="P11" s="80"/>
      <c r="Q11" s="80"/>
      <c r="R11" s="80"/>
      <c r="S11" s="80"/>
      <c r="T11" s="80"/>
      <c r="U11" s="80"/>
      <c r="V11" s="80"/>
      <c r="W11" s="80"/>
      <c r="X11" s="80"/>
    </row>
    <row r="12" customHeight="1" spans="1:1">
      <c r="A12" t="s">
        <v>200</v>
      </c>
    </row>
  </sheetData>
  <mergeCells count="31">
    <mergeCell ref="A3:X3"/>
    <mergeCell ref="A4:H4"/>
    <mergeCell ref="I5:X5"/>
    <mergeCell ref="J6:N6"/>
    <mergeCell ref="O6:Q6"/>
    <mergeCell ref="S6:X6"/>
    <mergeCell ref="A11:H11"/>
    <mergeCell ref="A5:A8"/>
    <mergeCell ref="B5:B8"/>
    <mergeCell ref="C5:C8"/>
    <mergeCell ref="D5:D8"/>
    <mergeCell ref="E5:E8"/>
    <mergeCell ref="F5:F8"/>
    <mergeCell ref="G5:G8"/>
    <mergeCell ref="H5:H8"/>
    <mergeCell ref="I6:I8"/>
    <mergeCell ref="J7:J8"/>
    <mergeCell ref="K7:K8"/>
    <mergeCell ref="L7:L8"/>
    <mergeCell ref="M7:M8"/>
    <mergeCell ref="N7:N8"/>
    <mergeCell ref="O7:O8"/>
    <mergeCell ref="P7:P8"/>
    <mergeCell ref="Q7:Q8"/>
    <mergeCell ref="R6:R8"/>
    <mergeCell ref="S7:S8"/>
    <mergeCell ref="T7:T8"/>
    <mergeCell ref="U7:U8"/>
    <mergeCell ref="V7:V8"/>
    <mergeCell ref="W7:W8"/>
    <mergeCell ref="X7:X8"/>
  </mergeCells>
  <printOptions horizontalCentered="1"/>
  <pageMargins left="0.369444444444444" right="0.369444444444444" top="0.559722222222222" bottom="0.559722222222222" header="0.479861111111111" footer="0.479861111111111"/>
  <pageSetup paperSize="9" scale="56"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38"/>
  <sheetViews>
    <sheetView showZeros="0" workbookViewId="0">
      <pane ySplit="1" topLeftCell="A2" activePane="bottomLeft" state="frozen"/>
      <selection/>
      <selection pane="bottomLeft" activeCell="A1" sqref="A1"/>
    </sheetView>
  </sheetViews>
  <sheetFormatPr defaultColWidth="9.14166666666667" defaultRowHeight="14.25" customHeight="1"/>
  <cols>
    <col min="1" max="1" width="10.2833333333333" customWidth="1"/>
    <col min="2" max="2" width="13.425" customWidth="1"/>
    <col min="3" max="3" width="32.85" customWidth="1"/>
    <col min="4" max="4" width="23.85" customWidth="1"/>
    <col min="5" max="5" width="11.1416666666667" customWidth="1"/>
    <col min="6" max="6" width="17.7083333333333" customWidth="1"/>
    <col min="7" max="7" width="9.85" customWidth="1"/>
    <col min="8" max="8" width="17.7083333333333" customWidth="1"/>
    <col min="9" max="13" width="20" customWidth="1"/>
    <col min="14" max="14" width="12.2833333333333" customWidth="1"/>
    <col min="15" max="15" width="12.7083333333333" customWidth="1"/>
    <col min="16" max="16" width="11.1416666666667" customWidth="1"/>
    <col min="17" max="21" width="19.85" customWidth="1"/>
    <col min="22" max="22" width="20" customWidth="1"/>
    <col min="23" max="23" width="19.85"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3.5" customHeight="1" spans="2:23">
      <c r="B2" s="138"/>
      <c r="E2" s="2"/>
      <c r="F2" s="2"/>
      <c r="G2" s="2"/>
      <c r="H2" s="2"/>
      <c r="U2" s="138"/>
      <c r="W2" s="143" t="s">
        <v>220</v>
      </c>
    </row>
    <row r="3" ht="46.5" customHeight="1" spans="1:23">
      <c r="A3" s="4" t="str">
        <f>"2025"&amp;"年部门项目支出预算表"</f>
        <v>2025年部门项目支出预算表</v>
      </c>
      <c r="B3" s="4"/>
      <c r="C3" s="4"/>
      <c r="D3" s="4"/>
      <c r="E3" s="4"/>
      <c r="F3" s="4"/>
      <c r="G3" s="4"/>
      <c r="H3" s="4"/>
      <c r="I3" s="4"/>
      <c r="J3" s="4"/>
      <c r="K3" s="4"/>
      <c r="L3" s="4"/>
      <c r="M3" s="4"/>
      <c r="N3" s="4"/>
      <c r="O3" s="4"/>
      <c r="P3" s="4"/>
      <c r="Q3" s="4"/>
      <c r="R3" s="4"/>
      <c r="S3" s="4"/>
      <c r="T3" s="4"/>
      <c r="U3" s="4"/>
      <c r="V3" s="4"/>
      <c r="W3" s="4"/>
    </row>
    <row r="4" ht="13.5" customHeight="1" spans="1:23">
      <c r="A4" s="5" t="str">
        <f>"单位名称："&amp;"云南省昆明空港经济区水务局"</f>
        <v>单位名称：云南省昆明空港经济区水务局</v>
      </c>
      <c r="B4" s="6"/>
      <c r="C4" s="6"/>
      <c r="D4" s="6"/>
      <c r="E4" s="6"/>
      <c r="F4" s="6"/>
      <c r="G4" s="6"/>
      <c r="H4" s="6"/>
      <c r="I4" s="7"/>
      <c r="J4" s="7"/>
      <c r="K4" s="7"/>
      <c r="L4" s="7"/>
      <c r="M4" s="7"/>
      <c r="N4" s="7"/>
      <c r="O4" s="7"/>
      <c r="P4" s="7"/>
      <c r="Q4" s="7"/>
      <c r="U4" s="138"/>
      <c r="W4" s="118" t="s">
        <v>1</v>
      </c>
    </row>
    <row r="5" ht="21.75" customHeight="1" spans="1:23">
      <c r="A5" s="9" t="s">
        <v>221</v>
      </c>
      <c r="B5" s="10" t="s">
        <v>204</v>
      </c>
      <c r="C5" s="9" t="s">
        <v>205</v>
      </c>
      <c r="D5" s="9" t="s">
        <v>222</v>
      </c>
      <c r="E5" s="10" t="s">
        <v>206</v>
      </c>
      <c r="F5" s="10" t="s">
        <v>207</v>
      </c>
      <c r="G5" s="10" t="s">
        <v>223</v>
      </c>
      <c r="H5" s="10" t="s">
        <v>224</v>
      </c>
      <c r="I5" s="28" t="s">
        <v>55</v>
      </c>
      <c r="J5" s="11" t="s">
        <v>225</v>
      </c>
      <c r="K5" s="12"/>
      <c r="L5" s="12"/>
      <c r="M5" s="13"/>
      <c r="N5" s="11" t="s">
        <v>212</v>
      </c>
      <c r="O5" s="12"/>
      <c r="P5" s="13"/>
      <c r="Q5" s="10" t="s">
        <v>61</v>
      </c>
      <c r="R5" s="11" t="s">
        <v>62</v>
      </c>
      <c r="S5" s="12"/>
      <c r="T5" s="12"/>
      <c r="U5" s="12"/>
      <c r="V5" s="12"/>
      <c r="W5" s="13"/>
    </row>
    <row r="6" ht="21.75" customHeight="1" spans="1:23">
      <c r="A6" s="14"/>
      <c r="B6" s="29"/>
      <c r="C6" s="14"/>
      <c r="D6" s="14"/>
      <c r="E6" s="15"/>
      <c r="F6" s="15"/>
      <c r="G6" s="15"/>
      <c r="H6" s="15"/>
      <c r="I6" s="29"/>
      <c r="J6" s="139" t="s">
        <v>58</v>
      </c>
      <c r="K6" s="140"/>
      <c r="L6" s="10" t="s">
        <v>59</v>
      </c>
      <c r="M6" s="10" t="s">
        <v>60</v>
      </c>
      <c r="N6" s="10" t="s">
        <v>58</v>
      </c>
      <c r="O6" s="10" t="s">
        <v>59</v>
      </c>
      <c r="P6" s="10" t="s">
        <v>60</v>
      </c>
      <c r="Q6" s="15"/>
      <c r="R6" s="10" t="s">
        <v>57</v>
      </c>
      <c r="S6" s="10" t="s">
        <v>64</v>
      </c>
      <c r="T6" s="10" t="s">
        <v>218</v>
      </c>
      <c r="U6" s="10" t="s">
        <v>66</v>
      </c>
      <c r="V6" s="10" t="s">
        <v>67</v>
      </c>
      <c r="W6" s="10" t="s">
        <v>68</v>
      </c>
    </row>
    <row r="7" ht="21" customHeight="1" spans="1:23">
      <c r="A7" s="29"/>
      <c r="B7" s="29"/>
      <c r="C7" s="29"/>
      <c r="D7" s="29"/>
      <c r="E7" s="29"/>
      <c r="F7" s="29"/>
      <c r="G7" s="29"/>
      <c r="H7" s="29"/>
      <c r="I7" s="29"/>
      <c r="J7" s="141" t="s">
        <v>57</v>
      </c>
      <c r="K7" s="142"/>
      <c r="L7" s="29"/>
      <c r="M7" s="29"/>
      <c r="N7" s="29"/>
      <c r="O7" s="29"/>
      <c r="P7" s="29"/>
      <c r="Q7" s="29"/>
      <c r="R7" s="29"/>
      <c r="S7" s="29"/>
      <c r="T7" s="29"/>
      <c r="U7" s="29"/>
      <c r="V7" s="29"/>
      <c r="W7" s="29"/>
    </row>
    <row r="8" ht="39.75" customHeight="1" spans="1:23">
      <c r="A8" s="17"/>
      <c r="B8" s="19"/>
      <c r="C8" s="17"/>
      <c r="D8" s="17"/>
      <c r="E8" s="18"/>
      <c r="F8" s="18"/>
      <c r="G8" s="18"/>
      <c r="H8" s="18"/>
      <c r="I8" s="19"/>
      <c r="J8" s="67" t="s">
        <v>57</v>
      </c>
      <c r="K8" s="67" t="s">
        <v>226</v>
      </c>
      <c r="L8" s="18"/>
      <c r="M8" s="18"/>
      <c r="N8" s="18"/>
      <c r="O8" s="18"/>
      <c r="P8" s="18"/>
      <c r="Q8" s="18"/>
      <c r="R8" s="18"/>
      <c r="S8" s="18"/>
      <c r="T8" s="18"/>
      <c r="U8" s="19"/>
      <c r="V8" s="18"/>
      <c r="W8" s="18"/>
    </row>
    <row r="9" ht="15" customHeight="1" spans="1:23">
      <c r="A9" s="20">
        <v>1</v>
      </c>
      <c r="B9" s="20">
        <v>2</v>
      </c>
      <c r="C9" s="20">
        <v>3</v>
      </c>
      <c r="D9" s="20">
        <v>4</v>
      </c>
      <c r="E9" s="20">
        <v>5</v>
      </c>
      <c r="F9" s="20">
        <v>6</v>
      </c>
      <c r="G9" s="20">
        <v>7</v>
      </c>
      <c r="H9" s="20">
        <v>8</v>
      </c>
      <c r="I9" s="20">
        <v>9</v>
      </c>
      <c r="J9" s="20">
        <v>10</v>
      </c>
      <c r="K9" s="20">
        <v>11</v>
      </c>
      <c r="L9" s="36">
        <v>12</v>
      </c>
      <c r="M9" s="36">
        <v>13</v>
      </c>
      <c r="N9" s="36">
        <v>14</v>
      </c>
      <c r="O9" s="36">
        <v>15</v>
      </c>
      <c r="P9" s="36">
        <v>16</v>
      </c>
      <c r="Q9" s="36">
        <v>17</v>
      </c>
      <c r="R9" s="36">
        <v>18</v>
      </c>
      <c r="S9" s="36">
        <v>19</v>
      </c>
      <c r="T9" s="36">
        <v>20</v>
      </c>
      <c r="U9" s="20">
        <v>21</v>
      </c>
      <c r="V9" s="36">
        <v>22</v>
      </c>
      <c r="W9" s="20">
        <v>23</v>
      </c>
    </row>
    <row r="10" ht="21.75" customHeight="1" spans="1:23">
      <c r="A10" s="69" t="s">
        <v>227</v>
      </c>
      <c r="B10" s="69" t="s">
        <v>228</v>
      </c>
      <c r="C10" s="69" t="s">
        <v>229</v>
      </c>
      <c r="D10" s="69" t="s">
        <v>70</v>
      </c>
      <c r="E10" s="69" t="s">
        <v>132</v>
      </c>
      <c r="F10" s="69" t="s">
        <v>133</v>
      </c>
      <c r="G10" s="69" t="s">
        <v>230</v>
      </c>
      <c r="H10" s="69" t="s">
        <v>231</v>
      </c>
      <c r="I10" s="80">
        <v>455000</v>
      </c>
      <c r="J10" s="80">
        <v>455000</v>
      </c>
      <c r="K10" s="80">
        <v>455000</v>
      </c>
      <c r="L10" s="80"/>
      <c r="M10" s="80"/>
      <c r="N10" s="80"/>
      <c r="O10" s="80"/>
      <c r="P10" s="80"/>
      <c r="Q10" s="80"/>
      <c r="R10" s="80"/>
      <c r="S10" s="80"/>
      <c r="T10" s="80"/>
      <c r="U10" s="80"/>
      <c r="V10" s="80"/>
      <c r="W10" s="80"/>
    </row>
    <row r="11" ht="21.75" customHeight="1" spans="1:23">
      <c r="A11" s="69" t="s">
        <v>227</v>
      </c>
      <c r="B11" s="69" t="s">
        <v>232</v>
      </c>
      <c r="C11" s="69" t="s">
        <v>233</v>
      </c>
      <c r="D11" s="69" t="s">
        <v>70</v>
      </c>
      <c r="E11" s="69" t="s">
        <v>126</v>
      </c>
      <c r="F11" s="69" t="s">
        <v>127</v>
      </c>
      <c r="G11" s="69" t="s">
        <v>234</v>
      </c>
      <c r="H11" s="69" t="s">
        <v>235</v>
      </c>
      <c r="I11" s="80">
        <v>100000</v>
      </c>
      <c r="J11" s="80">
        <v>100000</v>
      </c>
      <c r="K11" s="80">
        <v>100000</v>
      </c>
      <c r="L11" s="80"/>
      <c r="M11" s="80"/>
      <c r="N11" s="80"/>
      <c r="O11" s="80"/>
      <c r="P11" s="80"/>
      <c r="Q11" s="80"/>
      <c r="R11" s="80"/>
      <c r="S11" s="80"/>
      <c r="T11" s="80"/>
      <c r="U11" s="80"/>
      <c r="V11" s="80"/>
      <c r="W11" s="80"/>
    </row>
    <row r="12" ht="21.75" customHeight="1" spans="1:23">
      <c r="A12" s="69" t="s">
        <v>227</v>
      </c>
      <c r="B12" s="69" t="s">
        <v>232</v>
      </c>
      <c r="C12" s="69" t="s">
        <v>233</v>
      </c>
      <c r="D12" s="69" t="s">
        <v>70</v>
      </c>
      <c r="E12" s="69" t="s">
        <v>130</v>
      </c>
      <c r="F12" s="69" t="s">
        <v>131</v>
      </c>
      <c r="G12" s="69" t="s">
        <v>236</v>
      </c>
      <c r="H12" s="69" t="s">
        <v>237</v>
      </c>
      <c r="I12" s="80">
        <v>100000</v>
      </c>
      <c r="J12" s="80">
        <v>100000</v>
      </c>
      <c r="K12" s="80">
        <v>100000</v>
      </c>
      <c r="L12" s="80"/>
      <c r="M12" s="80"/>
      <c r="N12" s="80"/>
      <c r="O12" s="80"/>
      <c r="P12" s="80"/>
      <c r="Q12" s="80"/>
      <c r="R12" s="80"/>
      <c r="S12" s="80"/>
      <c r="T12" s="80"/>
      <c r="U12" s="80"/>
      <c r="V12" s="80"/>
      <c r="W12" s="80"/>
    </row>
    <row r="13" ht="21.75" customHeight="1" spans="1:23">
      <c r="A13" s="69" t="s">
        <v>227</v>
      </c>
      <c r="B13" s="69" t="s">
        <v>232</v>
      </c>
      <c r="C13" s="69" t="s">
        <v>233</v>
      </c>
      <c r="D13" s="69" t="s">
        <v>70</v>
      </c>
      <c r="E13" s="69" t="s">
        <v>134</v>
      </c>
      <c r="F13" s="69" t="s">
        <v>135</v>
      </c>
      <c r="G13" s="69" t="s">
        <v>230</v>
      </c>
      <c r="H13" s="69" t="s">
        <v>231</v>
      </c>
      <c r="I13" s="80">
        <v>600000</v>
      </c>
      <c r="J13" s="80">
        <v>600000</v>
      </c>
      <c r="K13" s="80">
        <v>600000</v>
      </c>
      <c r="L13" s="80"/>
      <c r="M13" s="80"/>
      <c r="N13" s="80"/>
      <c r="O13" s="80"/>
      <c r="P13" s="80"/>
      <c r="Q13" s="80"/>
      <c r="R13" s="80"/>
      <c r="S13" s="80"/>
      <c r="T13" s="80"/>
      <c r="U13" s="80"/>
      <c r="V13" s="80"/>
      <c r="W13" s="80"/>
    </row>
    <row r="14" ht="21.75" customHeight="1" spans="1:23">
      <c r="A14" s="69" t="s">
        <v>227</v>
      </c>
      <c r="B14" s="69" t="s">
        <v>232</v>
      </c>
      <c r="C14" s="69" t="s">
        <v>233</v>
      </c>
      <c r="D14" s="69" t="s">
        <v>70</v>
      </c>
      <c r="E14" s="69" t="s">
        <v>140</v>
      </c>
      <c r="F14" s="69" t="s">
        <v>141</v>
      </c>
      <c r="G14" s="69" t="s">
        <v>238</v>
      </c>
      <c r="H14" s="69" t="s">
        <v>239</v>
      </c>
      <c r="I14" s="80">
        <v>600000</v>
      </c>
      <c r="J14" s="80">
        <v>600000</v>
      </c>
      <c r="K14" s="80">
        <v>600000</v>
      </c>
      <c r="L14" s="80"/>
      <c r="M14" s="80"/>
      <c r="N14" s="80"/>
      <c r="O14" s="80"/>
      <c r="P14" s="80"/>
      <c r="Q14" s="80"/>
      <c r="R14" s="80"/>
      <c r="S14" s="80"/>
      <c r="T14" s="80"/>
      <c r="U14" s="80"/>
      <c r="V14" s="80"/>
      <c r="W14" s="80"/>
    </row>
    <row r="15" ht="21.75" customHeight="1" spans="1:23">
      <c r="A15" s="69" t="s">
        <v>227</v>
      </c>
      <c r="B15" s="69" t="s">
        <v>240</v>
      </c>
      <c r="C15" s="69" t="s">
        <v>241</v>
      </c>
      <c r="D15" s="69" t="s">
        <v>70</v>
      </c>
      <c r="E15" s="69" t="s">
        <v>142</v>
      </c>
      <c r="F15" s="69" t="s">
        <v>143</v>
      </c>
      <c r="G15" s="69" t="s">
        <v>230</v>
      </c>
      <c r="H15" s="69" t="s">
        <v>231</v>
      </c>
      <c r="I15" s="80">
        <v>300000</v>
      </c>
      <c r="J15" s="80">
        <v>300000</v>
      </c>
      <c r="K15" s="80">
        <v>300000</v>
      </c>
      <c r="L15" s="80"/>
      <c r="M15" s="80"/>
      <c r="N15" s="80"/>
      <c r="O15" s="80"/>
      <c r="P15" s="80"/>
      <c r="Q15" s="80"/>
      <c r="R15" s="80"/>
      <c r="S15" s="80"/>
      <c r="T15" s="80"/>
      <c r="U15" s="80"/>
      <c r="V15" s="80"/>
      <c r="W15" s="80"/>
    </row>
    <row r="16" ht="21.75" customHeight="1" spans="1:23">
      <c r="A16" s="69" t="s">
        <v>227</v>
      </c>
      <c r="B16" s="69" t="s">
        <v>240</v>
      </c>
      <c r="C16" s="69" t="s">
        <v>241</v>
      </c>
      <c r="D16" s="69" t="s">
        <v>70</v>
      </c>
      <c r="E16" s="69" t="s">
        <v>144</v>
      </c>
      <c r="F16" s="69" t="s">
        <v>145</v>
      </c>
      <c r="G16" s="69" t="s">
        <v>230</v>
      </c>
      <c r="H16" s="69" t="s">
        <v>231</v>
      </c>
      <c r="I16" s="80">
        <v>300000</v>
      </c>
      <c r="J16" s="80">
        <v>300000</v>
      </c>
      <c r="K16" s="80">
        <v>300000</v>
      </c>
      <c r="L16" s="80"/>
      <c r="M16" s="80"/>
      <c r="N16" s="80"/>
      <c r="O16" s="80"/>
      <c r="P16" s="80"/>
      <c r="Q16" s="80"/>
      <c r="R16" s="80"/>
      <c r="S16" s="80"/>
      <c r="T16" s="80"/>
      <c r="U16" s="80"/>
      <c r="V16" s="80"/>
      <c r="W16" s="80"/>
    </row>
    <row r="17" ht="21.75" customHeight="1" spans="1:23">
      <c r="A17" s="69" t="s">
        <v>227</v>
      </c>
      <c r="B17" s="69" t="s">
        <v>242</v>
      </c>
      <c r="C17" s="69" t="s">
        <v>243</v>
      </c>
      <c r="D17" s="69" t="s">
        <v>70</v>
      </c>
      <c r="E17" s="69" t="s">
        <v>112</v>
      </c>
      <c r="F17" s="69" t="s">
        <v>113</v>
      </c>
      <c r="G17" s="69" t="s">
        <v>244</v>
      </c>
      <c r="H17" s="69" t="s">
        <v>245</v>
      </c>
      <c r="I17" s="80">
        <v>2248949</v>
      </c>
      <c r="J17" s="80"/>
      <c r="K17" s="80"/>
      <c r="L17" s="80">
        <v>2248949</v>
      </c>
      <c r="M17" s="80"/>
      <c r="N17" s="80"/>
      <c r="O17" s="80"/>
      <c r="P17" s="80"/>
      <c r="Q17" s="80"/>
      <c r="R17" s="80"/>
      <c r="S17" s="80"/>
      <c r="T17" s="80"/>
      <c r="U17" s="80"/>
      <c r="V17" s="80"/>
      <c r="W17" s="80"/>
    </row>
    <row r="18" ht="21.75" customHeight="1" spans="1:23">
      <c r="A18" s="69" t="s">
        <v>227</v>
      </c>
      <c r="B18" s="69" t="s">
        <v>246</v>
      </c>
      <c r="C18" s="69" t="s">
        <v>247</v>
      </c>
      <c r="D18" s="69" t="s">
        <v>70</v>
      </c>
      <c r="E18" s="69" t="s">
        <v>128</v>
      </c>
      <c r="F18" s="69" t="s">
        <v>129</v>
      </c>
      <c r="G18" s="69" t="s">
        <v>248</v>
      </c>
      <c r="H18" s="69" t="s">
        <v>245</v>
      </c>
      <c r="I18" s="80">
        <v>8000000</v>
      </c>
      <c r="J18" s="80"/>
      <c r="K18" s="80"/>
      <c r="L18" s="80"/>
      <c r="M18" s="80"/>
      <c r="N18" s="80"/>
      <c r="O18" s="80"/>
      <c r="P18" s="80"/>
      <c r="Q18" s="80"/>
      <c r="R18" s="80">
        <v>8000000</v>
      </c>
      <c r="S18" s="80"/>
      <c r="T18" s="80">
        <v>8000000</v>
      </c>
      <c r="U18" s="80"/>
      <c r="V18" s="80"/>
      <c r="W18" s="80"/>
    </row>
    <row r="19" ht="21.75" customHeight="1" spans="1:23">
      <c r="A19" s="69" t="s">
        <v>227</v>
      </c>
      <c r="B19" s="69" t="s">
        <v>249</v>
      </c>
      <c r="C19" s="69" t="s">
        <v>250</v>
      </c>
      <c r="D19" s="69" t="s">
        <v>70</v>
      </c>
      <c r="E19" s="69" t="s">
        <v>124</v>
      </c>
      <c r="F19" s="69" t="s">
        <v>125</v>
      </c>
      <c r="G19" s="69" t="s">
        <v>234</v>
      </c>
      <c r="H19" s="69" t="s">
        <v>235</v>
      </c>
      <c r="I19" s="80">
        <v>150000</v>
      </c>
      <c r="J19" s="80">
        <v>150000</v>
      </c>
      <c r="K19" s="80">
        <v>150000</v>
      </c>
      <c r="L19" s="80"/>
      <c r="M19" s="80"/>
      <c r="N19" s="80"/>
      <c r="O19" s="80"/>
      <c r="P19" s="80"/>
      <c r="Q19" s="80"/>
      <c r="R19" s="80"/>
      <c r="S19" s="80"/>
      <c r="T19" s="80"/>
      <c r="U19" s="80"/>
      <c r="V19" s="80"/>
      <c r="W19" s="80"/>
    </row>
    <row r="20" ht="21.75" customHeight="1" spans="1:23">
      <c r="A20" s="69" t="s">
        <v>227</v>
      </c>
      <c r="B20" s="69" t="s">
        <v>249</v>
      </c>
      <c r="C20" s="69" t="s">
        <v>250</v>
      </c>
      <c r="D20" s="69" t="s">
        <v>70</v>
      </c>
      <c r="E20" s="69" t="s">
        <v>124</v>
      </c>
      <c r="F20" s="69" t="s">
        <v>125</v>
      </c>
      <c r="G20" s="69" t="s">
        <v>230</v>
      </c>
      <c r="H20" s="69" t="s">
        <v>231</v>
      </c>
      <c r="I20" s="80">
        <v>100000</v>
      </c>
      <c r="J20" s="80">
        <v>100000</v>
      </c>
      <c r="K20" s="80">
        <v>100000</v>
      </c>
      <c r="L20" s="80"/>
      <c r="M20" s="80"/>
      <c r="N20" s="80"/>
      <c r="O20" s="80"/>
      <c r="P20" s="80"/>
      <c r="Q20" s="80"/>
      <c r="R20" s="80"/>
      <c r="S20" s="80"/>
      <c r="T20" s="80"/>
      <c r="U20" s="80"/>
      <c r="V20" s="80"/>
      <c r="W20" s="80"/>
    </row>
    <row r="21" ht="21.75" customHeight="1" spans="1:23">
      <c r="A21" s="69" t="s">
        <v>227</v>
      </c>
      <c r="B21" s="69" t="s">
        <v>251</v>
      </c>
      <c r="C21" s="69" t="s">
        <v>252</v>
      </c>
      <c r="D21" s="69" t="s">
        <v>70</v>
      </c>
      <c r="E21" s="69" t="s">
        <v>148</v>
      </c>
      <c r="F21" s="69" t="s">
        <v>149</v>
      </c>
      <c r="G21" s="69" t="s">
        <v>230</v>
      </c>
      <c r="H21" s="69" t="s">
        <v>231</v>
      </c>
      <c r="I21" s="80">
        <v>10000000</v>
      </c>
      <c r="J21" s="80"/>
      <c r="K21" s="80"/>
      <c r="L21" s="80">
        <v>10000000</v>
      </c>
      <c r="M21" s="80"/>
      <c r="N21" s="80"/>
      <c r="O21" s="80"/>
      <c r="P21" s="80"/>
      <c r="Q21" s="80"/>
      <c r="R21" s="80"/>
      <c r="S21" s="80"/>
      <c r="T21" s="80"/>
      <c r="U21" s="80"/>
      <c r="V21" s="80"/>
      <c r="W21" s="80"/>
    </row>
    <row r="22" ht="21.75" customHeight="1" spans="1:23">
      <c r="A22" s="69" t="s">
        <v>227</v>
      </c>
      <c r="B22" s="69" t="s">
        <v>253</v>
      </c>
      <c r="C22" s="69" t="s">
        <v>254</v>
      </c>
      <c r="D22" s="69" t="s">
        <v>70</v>
      </c>
      <c r="E22" s="69" t="s">
        <v>152</v>
      </c>
      <c r="F22" s="69" t="s">
        <v>153</v>
      </c>
      <c r="G22" s="69" t="s">
        <v>244</v>
      </c>
      <c r="H22" s="69" t="s">
        <v>245</v>
      </c>
      <c r="I22" s="80">
        <v>46530000</v>
      </c>
      <c r="J22" s="80"/>
      <c r="K22" s="80"/>
      <c r="L22" s="80">
        <v>46530000</v>
      </c>
      <c r="M22" s="80"/>
      <c r="N22" s="80"/>
      <c r="O22" s="80"/>
      <c r="P22" s="80"/>
      <c r="Q22" s="80"/>
      <c r="R22" s="80"/>
      <c r="S22" s="80"/>
      <c r="T22" s="80"/>
      <c r="U22" s="80"/>
      <c r="V22" s="80"/>
      <c r="W22" s="80"/>
    </row>
    <row r="23" ht="21.75" customHeight="1" spans="1:23">
      <c r="A23" s="69" t="s">
        <v>227</v>
      </c>
      <c r="B23" s="69" t="s">
        <v>255</v>
      </c>
      <c r="C23" s="69" t="s">
        <v>256</v>
      </c>
      <c r="D23" s="69" t="s">
        <v>70</v>
      </c>
      <c r="E23" s="69" t="s">
        <v>116</v>
      </c>
      <c r="F23" s="69" t="s">
        <v>117</v>
      </c>
      <c r="G23" s="69" t="s">
        <v>244</v>
      </c>
      <c r="H23" s="69" t="s">
        <v>245</v>
      </c>
      <c r="I23" s="80">
        <v>33800000</v>
      </c>
      <c r="J23" s="80"/>
      <c r="K23" s="80"/>
      <c r="L23" s="80">
        <v>33800000</v>
      </c>
      <c r="M23" s="80"/>
      <c r="N23" s="80"/>
      <c r="O23" s="80"/>
      <c r="P23" s="80"/>
      <c r="Q23" s="80"/>
      <c r="R23" s="80"/>
      <c r="S23" s="80"/>
      <c r="T23" s="80"/>
      <c r="U23" s="80"/>
      <c r="V23" s="80"/>
      <c r="W23" s="80"/>
    </row>
    <row r="24" ht="21.75" customHeight="1" spans="1:23">
      <c r="A24" s="69" t="s">
        <v>227</v>
      </c>
      <c r="B24" s="69" t="s">
        <v>257</v>
      </c>
      <c r="C24" s="69" t="s">
        <v>258</v>
      </c>
      <c r="D24" s="69" t="s">
        <v>70</v>
      </c>
      <c r="E24" s="69" t="s">
        <v>108</v>
      </c>
      <c r="F24" s="69" t="s">
        <v>109</v>
      </c>
      <c r="G24" s="69" t="s">
        <v>259</v>
      </c>
      <c r="H24" s="69" t="s">
        <v>260</v>
      </c>
      <c r="I24" s="80">
        <v>3504.53</v>
      </c>
      <c r="J24" s="80">
        <v>3504.53</v>
      </c>
      <c r="K24" s="80">
        <v>3504.53</v>
      </c>
      <c r="L24" s="80"/>
      <c r="M24" s="80"/>
      <c r="N24" s="80"/>
      <c r="O24" s="80"/>
      <c r="P24" s="80"/>
      <c r="Q24" s="80"/>
      <c r="R24" s="80"/>
      <c r="S24" s="80"/>
      <c r="T24" s="80"/>
      <c r="U24" s="80"/>
      <c r="V24" s="80"/>
      <c r="W24" s="80"/>
    </row>
    <row r="25" ht="21.75" customHeight="1" spans="1:23">
      <c r="A25" s="69" t="s">
        <v>227</v>
      </c>
      <c r="B25" s="69" t="s">
        <v>257</v>
      </c>
      <c r="C25" s="69" t="s">
        <v>258</v>
      </c>
      <c r="D25" s="69" t="s">
        <v>70</v>
      </c>
      <c r="E25" s="69" t="s">
        <v>108</v>
      </c>
      <c r="F25" s="69" t="s">
        <v>109</v>
      </c>
      <c r="G25" s="69" t="s">
        <v>259</v>
      </c>
      <c r="H25" s="69" t="s">
        <v>260</v>
      </c>
      <c r="I25" s="80">
        <v>36178.36</v>
      </c>
      <c r="J25" s="80">
        <v>36178.36</v>
      </c>
      <c r="K25" s="80">
        <v>36178.36</v>
      </c>
      <c r="L25" s="80"/>
      <c r="M25" s="80"/>
      <c r="N25" s="80"/>
      <c r="O25" s="80"/>
      <c r="P25" s="80"/>
      <c r="Q25" s="80"/>
      <c r="R25" s="80"/>
      <c r="S25" s="80"/>
      <c r="T25" s="80"/>
      <c r="U25" s="80"/>
      <c r="V25" s="80"/>
      <c r="W25" s="80"/>
    </row>
    <row r="26" ht="21.75" customHeight="1" spans="1:23">
      <c r="A26" s="69" t="s">
        <v>227</v>
      </c>
      <c r="B26" s="69" t="s">
        <v>261</v>
      </c>
      <c r="C26" s="69" t="s">
        <v>262</v>
      </c>
      <c r="D26" s="69" t="s">
        <v>70</v>
      </c>
      <c r="E26" s="69" t="s">
        <v>126</v>
      </c>
      <c r="F26" s="69" t="s">
        <v>127</v>
      </c>
      <c r="G26" s="69" t="s">
        <v>234</v>
      </c>
      <c r="H26" s="69" t="s">
        <v>235</v>
      </c>
      <c r="I26" s="80">
        <v>60000</v>
      </c>
      <c r="J26" s="80">
        <v>60000</v>
      </c>
      <c r="K26" s="80">
        <v>60000</v>
      </c>
      <c r="L26" s="80"/>
      <c r="M26" s="80"/>
      <c r="N26" s="80"/>
      <c r="O26" s="80"/>
      <c r="P26" s="80"/>
      <c r="Q26" s="80"/>
      <c r="R26" s="80"/>
      <c r="S26" s="80"/>
      <c r="T26" s="80"/>
      <c r="U26" s="80"/>
      <c r="V26" s="80"/>
      <c r="W26" s="80"/>
    </row>
    <row r="27" ht="21.75" customHeight="1" spans="1:23">
      <c r="A27" s="69" t="s">
        <v>227</v>
      </c>
      <c r="B27" s="69" t="s">
        <v>261</v>
      </c>
      <c r="C27" s="69" t="s">
        <v>262</v>
      </c>
      <c r="D27" s="69" t="s">
        <v>70</v>
      </c>
      <c r="E27" s="69" t="s">
        <v>130</v>
      </c>
      <c r="F27" s="69" t="s">
        <v>131</v>
      </c>
      <c r="G27" s="69" t="s">
        <v>230</v>
      </c>
      <c r="H27" s="69" t="s">
        <v>231</v>
      </c>
      <c r="I27" s="80">
        <v>240000</v>
      </c>
      <c r="J27" s="80">
        <v>240000</v>
      </c>
      <c r="K27" s="80">
        <v>240000</v>
      </c>
      <c r="L27" s="80"/>
      <c r="M27" s="80"/>
      <c r="N27" s="80"/>
      <c r="O27" s="80"/>
      <c r="P27" s="80"/>
      <c r="Q27" s="80"/>
      <c r="R27" s="80"/>
      <c r="S27" s="80"/>
      <c r="T27" s="80"/>
      <c r="U27" s="80"/>
      <c r="V27" s="80"/>
      <c r="W27" s="80"/>
    </row>
    <row r="28" ht="21.75" customHeight="1" spans="1:23">
      <c r="A28" s="69" t="s">
        <v>227</v>
      </c>
      <c r="B28" s="69" t="s">
        <v>261</v>
      </c>
      <c r="C28" s="69" t="s">
        <v>262</v>
      </c>
      <c r="D28" s="69" t="s">
        <v>70</v>
      </c>
      <c r="E28" s="69" t="s">
        <v>136</v>
      </c>
      <c r="F28" s="69" t="s">
        <v>137</v>
      </c>
      <c r="G28" s="69" t="s">
        <v>230</v>
      </c>
      <c r="H28" s="69" t="s">
        <v>231</v>
      </c>
      <c r="I28" s="80">
        <v>200000</v>
      </c>
      <c r="J28" s="80">
        <v>200000</v>
      </c>
      <c r="K28" s="80">
        <v>200000</v>
      </c>
      <c r="L28" s="80"/>
      <c r="M28" s="80"/>
      <c r="N28" s="80"/>
      <c r="O28" s="80"/>
      <c r="P28" s="80"/>
      <c r="Q28" s="80"/>
      <c r="R28" s="80"/>
      <c r="S28" s="80"/>
      <c r="T28" s="80"/>
      <c r="U28" s="80"/>
      <c r="V28" s="80"/>
      <c r="W28" s="80"/>
    </row>
    <row r="29" ht="21.75" customHeight="1" spans="1:23">
      <c r="A29" s="69" t="s">
        <v>227</v>
      </c>
      <c r="B29" s="69" t="s">
        <v>263</v>
      </c>
      <c r="C29" s="69" t="s">
        <v>264</v>
      </c>
      <c r="D29" s="69" t="s">
        <v>70</v>
      </c>
      <c r="E29" s="69" t="s">
        <v>118</v>
      </c>
      <c r="F29" s="69" t="s">
        <v>119</v>
      </c>
      <c r="G29" s="69" t="s">
        <v>244</v>
      </c>
      <c r="H29" s="69" t="s">
        <v>245</v>
      </c>
      <c r="I29" s="80">
        <v>10000000</v>
      </c>
      <c r="J29" s="80"/>
      <c r="K29" s="80"/>
      <c r="L29" s="80">
        <v>10000000</v>
      </c>
      <c r="M29" s="80"/>
      <c r="N29" s="80"/>
      <c r="O29" s="80"/>
      <c r="P29" s="80"/>
      <c r="Q29" s="80"/>
      <c r="R29" s="80"/>
      <c r="S29" s="80"/>
      <c r="T29" s="80"/>
      <c r="U29" s="80"/>
      <c r="V29" s="80"/>
      <c r="W29" s="80"/>
    </row>
    <row r="30" ht="21.75" customHeight="1" spans="1:23">
      <c r="A30" s="69" t="s">
        <v>227</v>
      </c>
      <c r="B30" s="69" t="s">
        <v>265</v>
      </c>
      <c r="C30" s="69" t="s">
        <v>266</v>
      </c>
      <c r="D30" s="69" t="s">
        <v>70</v>
      </c>
      <c r="E30" s="69" t="s">
        <v>132</v>
      </c>
      <c r="F30" s="69" t="s">
        <v>133</v>
      </c>
      <c r="G30" s="69" t="s">
        <v>230</v>
      </c>
      <c r="H30" s="69" t="s">
        <v>231</v>
      </c>
      <c r="I30" s="80">
        <v>1000000</v>
      </c>
      <c r="J30" s="80">
        <v>1000000</v>
      </c>
      <c r="K30" s="80">
        <v>1000000</v>
      </c>
      <c r="L30" s="80"/>
      <c r="M30" s="80"/>
      <c r="N30" s="80"/>
      <c r="O30" s="80"/>
      <c r="P30" s="80"/>
      <c r="Q30" s="80"/>
      <c r="R30" s="80"/>
      <c r="S30" s="80"/>
      <c r="T30" s="80"/>
      <c r="U30" s="80"/>
      <c r="V30" s="80"/>
      <c r="W30" s="80"/>
    </row>
    <row r="31" ht="21.75" customHeight="1" spans="1:23">
      <c r="A31" s="69" t="s">
        <v>227</v>
      </c>
      <c r="B31" s="69" t="s">
        <v>267</v>
      </c>
      <c r="C31" s="69" t="s">
        <v>268</v>
      </c>
      <c r="D31" s="69" t="s">
        <v>70</v>
      </c>
      <c r="E31" s="69" t="s">
        <v>102</v>
      </c>
      <c r="F31" s="69" t="s">
        <v>103</v>
      </c>
      <c r="G31" s="69" t="s">
        <v>230</v>
      </c>
      <c r="H31" s="69" t="s">
        <v>231</v>
      </c>
      <c r="I31" s="80">
        <v>1000000</v>
      </c>
      <c r="J31" s="80">
        <v>1000000</v>
      </c>
      <c r="K31" s="80">
        <v>1000000</v>
      </c>
      <c r="L31" s="80"/>
      <c r="M31" s="80"/>
      <c r="N31" s="80"/>
      <c r="O31" s="80"/>
      <c r="P31" s="80"/>
      <c r="Q31" s="80"/>
      <c r="R31" s="80"/>
      <c r="S31" s="80"/>
      <c r="T31" s="80"/>
      <c r="U31" s="80"/>
      <c r="V31" s="80"/>
      <c r="W31" s="80"/>
    </row>
    <row r="32" ht="21.75" customHeight="1" spans="1:23">
      <c r="A32" s="69" t="s">
        <v>269</v>
      </c>
      <c r="B32" s="69" t="s">
        <v>270</v>
      </c>
      <c r="C32" s="69" t="s">
        <v>271</v>
      </c>
      <c r="D32" s="69" t="s">
        <v>70</v>
      </c>
      <c r="E32" s="69" t="s">
        <v>136</v>
      </c>
      <c r="F32" s="69" t="s">
        <v>137</v>
      </c>
      <c r="G32" s="69" t="s">
        <v>230</v>
      </c>
      <c r="H32" s="69" t="s">
        <v>231</v>
      </c>
      <c r="I32" s="80">
        <v>1000000</v>
      </c>
      <c r="J32" s="80">
        <v>1000000</v>
      </c>
      <c r="K32" s="80">
        <v>1000000</v>
      </c>
      <c r="L32" s="80"/>
      <c r="M32" s="80"/>
      <c r="N32" s="80"/>
      <c r="O32" s="80"/>
      <c r="P32" s="80"/>
      <c r="Q32" s="80"/>
      <c r="R32" s="80"/>
      <c r="S32" s="80"/>
      <c r="T32" s="80"/>
      <c r="U32" s="80"/>
      <c r="V32" s="80"/>
      <c r="W32" s="80"/>
    </row>
    <row r="33" ht="21.75" customHeight="1" spans="1:23">
      <c r="A33" s="69" t="s">
        <v>269</v>
      </c>
      <c r="B33" s="69" t="s">
        <v>270</v>
      </c>
      <c r="C33" s="69" t="s">
        <v>271</v>
      </c>
      <c r="D33" s="69" t="s">
        <v>70</v>
      </c>
      <c r="E33" s="69" t="s">
        <v>138</v>
      </c>
      <c r="F33" s="69" t="s">
        <v>139</v>
      </c>
      <c r="G33" s="69" t="s">
        <v>230</v>
      </c>
      <c r="H33" s="69" t="s">
        <v>231</v>
      </c>
      <c r="I33" s="80">
        <v>300000</v>
      </c>
      <c r="J33" s="80">
        <v>300000</v>
      </c>
      <c r="K33" s="80">
        <v>300000</v>
      </c>
      <c r="L33" s="80"/>
      <c r="M33" s="80"/>
      <c r="N33" s="80"/>
      <c r="O33" s="80"/>
      <c r="P33" s="80"/>
      <c r="Q33" s="80"/>
      <c r="R33" s="80"/>
      <c r="S33" s="80"/>
      <c r="T33" s="80"/>
      <c r="U33" s="80"/>
      <c r="V33" s="80"/>
      <c r="W33" s="80"/>
    </row>
    <row r="34" ht="21.75" customHeight="1" spans="1:23">
      <c r="A34" s="69" t="s">
        <v>269</v>
      </c>
      <c r="B34" s="69" t="s">
        <v>272</v>
      </c>
      <c r="C34" s="69" t="s">
        <v>273</v>
      </c>
      <c r="D34" s="69" t="s">
        <v>70</v>
      </c>
      <c r="E34" s="69" t="s">
        <v>112</v>
      </c>
      <c r="F34" s="69" t="s">
        <v>113</v>
      </c>
      <c r="G34" s="69" t="s">
        <v>244</v>
      </c>
      <c r="H34" s="69" t="s">
        <v>245</v>
      </c>
      <c r="I34" s="80">
        <v>2200000</v>
      </c>
      <c r="J34" s="80"/>
      <c r="K34" s="80"/>
      <c r="L34" s="80">
        <v>2200000</v>
      </c>
      <c r="M34" s="80"/>
      <c r="N34" s="80"/>
      <c r="O34" s="80"/>
      <c r="P34" s="80"/>
      <c r="Q34" s="80"/>
      <c r="R34" s="80"/>
      <c r="S34" s="80"/>
      <c r="T34" s="80"/>
      <c r="U34" s="80"/>
      <c r="V34" s="80"/>
      <c r="W34" s="80"/>
    </row>
    <row r="35" ht="21.75" customHeight="1" spans="1:23">
      <c r="A35" s="69" t="s">
        <v>269</v>
      </c>
      <c r="B35" s="69" t="s">
        <v>274</v>
      </c>
      <c r="C35" s="69" t="s">
        <v>275</v>
      </c>
      <c r="D35" s="69" t="s">
        <v>70</v>
      </c>
      <c r="E35" s="69" t="s">
        <v>130</v>
      </c>
      <c r="F35" s="69" t="s">
        <v>131</v>
      </c>
      <c r="G35" s="69" t="s">
        <v>248</v>
      </c>
      <c r="H35" s="69" t="s">
        <v>245</v>
      </c>
      <c r="I35" s="80">
        <v>380000</v>
      </c>
      <c r="J35" s="80">
        <v>380000</v>
      </c>
      <c r="K35" s="80">
        <v>380000</v>
      </c>
      <c r="L35" s="80"/>
      <c r="M35" s="80"/>
      <c r="N35" s="80"/>
      <c r="O35" s="80"/>
      <c r="P35" s="80"/>
      <c r="Q35" s="80"/>
      <c r="R35" s="80"/>
      <c r="S35" s="80"/>
      <c r="T35" s="80"/>
      <c r="U35" s="80"/>
      <c r="V35" s="80"/>
      <c r="W35" s="80"/>
    </row>
    <row r="36" ht="21.75" customHeight="1" spans="1:23">
      <c r="A36" s="69" t="s">
        <v>276</v>
      </c>
      <c r="B36" s="69" t="s">
        <v>277</v>
      </c>
      <c r="C36" s="69" t="s">
        <v>278</v>
      </c>
      <c r="D36" s="69" t="s">
        <v>70</v>
      </c>
      <c r="E36" s="69" t="s">
        <v>124</v>
      </c>
      <c r="F36" s="69" t="s">
        <v>125</v>
      </c>
      <c r="G36" s="69" t="s">
        <v>279</v>
      </c>
      <c r="H36" s="69" t="s">
        <v>280</v>
      </c>
      <c r="I36" s="80">
        <v>449120</v>
      </c>
      <c r="J36" s="80">
        <v>449120</v>
      </c>
      <c r="K36" s="80">
        <v>449120</v>
      </c>
      <c r="L36" s="80"/>
      <c r="M36" s="80"/>
      <c r="N36" s="80"/>
      <c r="O36" s="80"/>
      <c r="P36" s="80"/>
      <c r="Q36" s="80"/>
      <c r="R36" s="80"/>
      <c r="S36" s="80"/>
      <c r="T36" s="80"/>
      <c r="U36" s="80"/>
      <c r="V36" s="80"/>
      <c r="W36" s="80"/>
    </row>
    <row r="37" ht="21.75" customHeight="1" spans="1:23">
      <c r="A37" s="69" t="s">
        <v>276</v>
      </c>
      <c r="B37" s="69" t="s">
        <v>277</v>
      </c>
      <c r="C37" s="69" t="s">
        <v>278</v>
      </c>
      <c r="D37" s="69" t="s">
        <v>70</v>
      </c>
      <c r="E37" s="69" t="s">
        <v>124</v>
      </c>
      <c r="F37" s="69" t="s">
        <v>125</v>
      </c>
      <c r="G37" s="69" t="s">
        <v>230</v>
      </c>
      <c r="H37" s="69" t="s">
        <v>231</v>
      </c>
      <c r="I37" s="80">
        <v>5880</v>
      </c>
      <c r="J37" s="80">
        <v>5880</v>
      </c>
      <c r="K37" s="80">
        <v>5880</v>
      </c>
      <c r="L37" s="80"/>
      <c r="M37" s="80"/>
      <c r="N37" s="80"/>
      <c r="O37" s="80"/>
      <c r="P37" s="80"/>
      <c r="Q37" s="80"/>
      <c r="R37" s="80"/>
      <c r="S37" s="80"/>
      <c r="T37" s="80"/>
      <c r="U37" s="80"/>
      <c r="V37" s="80"/>
      <c r="W37" s="80"/>
    </row>
    <row r="38" ht="18.75" customHeight="1" spans="1:23">
      <c r="A38" s="33" t="s">
        <v>192</v>
      </c>
      <c r="B38" s="34"/>
      <c r="C38" s="34"/>
      <c r="D38" s="34"/>
      <c r="E38" s="34"/>
      <c r="F38" s="34"/>
      <c r="G38" s="34"/>
      <c r="H38" s="35"/>
      <c r="I38" s="80">
        <v>120158631.89</v>
      </c>
      <c r="J38" s="80">
        <v>7379682.89</v>
      </c>
      <c r="K38" s="80">
        <v>7379682.89</v>
      </c>
      <c r="L38" s="80">
        <v>104778949</v>
      </c>
      <c r="M38" s="80"/>
      <c r="N38" s="80"/>
      <c r="O38" s="80"/>
      <c r="P38" s="80"/>
      <c r="Q38" s="80"/>
      <c r="R38" s="80">
        <v>8000000</v>
      </c>
      <c r="S38" s="80"/>
      <c r="T38" s="80">
        <v>8000000</v>
      </c>
      <c r="U38" s="80"/>
      <c r="V38" s="80"/>
      <c r="W38" s="80"/>
    </row>
  </sheetData>
  <mergeCells count="28">
    <mergeCell ref="A3:W3"/>
    <mergeCell ref="A4:H4"/>
    <mergeCell ref="J5:M5"/>
    <mergeCell ref="N5:P5"/>
    <mergeCell ref="R5:W5"/>
    <mergeCell ref="A38:H38"/>
    <mergeCell ref="A5:A8"/>
    <mergeCell ref="B5:B8"/>
    <mergeCell ref="C5:C8"/>
    <mergeCell ref="D5:D8"/>
    <mergeCell ref="E5:E8"/>
    <mergeCell ref="F5:F8"/>
    <mergeCell ref="G5:G8"/>
    <mergeCell ref="H5:H8"/>
    <mergeCell ref="I5:I8"/>
    <mergeCell ref="L6:L8"/>
    <mergeCell ref="M6:M8"/>
    <mergeCell ref="N6:N8"/>
    <mergeCell ref="O6:O8"/>
    <mergeCell ref="P6:P8"/>
    <mergeCell ref="Q5:Q8"/>
    <mergeCell ref="R6:R8"/>
    <mergeCell ref="S6:S8"/>
    <mergeCell ref="T6:T8"/>
    <mergeCell ref="U6:U8"/>
    <mergeCell ref="V6:V8"/>
    <mergeCell ref="W6:W8"/>
    <mergeCell ref="J6:K7"/>
  </mergeCells>
  <printOptions horizontalCentered="1"/>
  <pageMargins left="0.369444444444444" right="0.369444444444444" top="0.559722222222222" bottom="0.559722222222222" header="0.479861111111111" footer="0.479861111111111"/>
  <pageSetup paperSize="9" scale="56"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113"/>
  <sheetViews>
    <sheetView showZeros="0" workbookViewId="0">
      <pane ySplit="1" topLeftCell="A100" activePane="bottomLeft" state="frozen"/>
      <selection/>
      <selection pane="bottomLeft" activeCell="A1" sqref="A1"/>
    </sheetView>
  </sheetViews>
  <sheetFormatPr defaultColWidth="9.14166666666667" defaultRowHeight="12" customHeight="1"/>
  <cols>
    <col min="1" max="1" width="34.2833333333333" customWidth="1"/>
    <col min="2" max="2" width="29" customWidth="1"/>
    <col min="3" max="5" width="23.575" customWidth="1"/>
    <col min="6" max="6" width="11.2833333333333" customWidth="1"/>
    <col min="7" max="7" width="25.1416666666667" customWidth="1"/>
    <col min="8" max="8" width="15.575" customWidth="1"/>
    <col min="9" max="9" width="13.425" customWidth="1"/>
    <col min="10" max="10" width="18.85" customWidth="1"/>
  </cols>
  <sheetData>
    <row r="1" customHeight="1" spans="1:10">
      <c r="A1" s="1"/>
      <c r="B1" s="1"/>
      <c r="C1" s="1"/>
      <c r="D1" s="1"/>
      <c r="E1" s="1"/>
      <c r="F1" s="1"/>
      <c r="G1" s="1"/>
      <c r="H1" s="1"/>
      <c r="I1" s="1"/>
      <c r="J1" s="1"/>
    </row>
    <row r="2" ht="18" customHeight="1" spans="10:10">
      <c r="J2" s="3" t="s">
        <v>281</v>
      </c>
    </row>
    <row r="3" ht="39.75" customHeight="1" spans="1:10">
      <c r="A3" s="65" t="str">
        <f>"2025"&amp;"年部门项目支出绩效目标表"</f>
        <v>2025年部门项目支出绩效目标表</v>
      </c>
      <c r="B3" s="4"/>
      <c r="C3" s="4"/>
      <c r="D3" s="4"/>
      <c r="E3" s="4"/>
      <c r="F3" s="66"/>
      <c r="G3" s="4"/>
      <c r="H3" s="66"/>
      <c r="I3" s="66"/>
      <c r="J3" s="4"/>
    </row>
    <row r="4" ht="17.25" customHeight="1" spans="1:1">
      <c r="A4" s="5" t="str">
        <f>"单位名称："&amp;"云南省昆明空港经济区水务局"</f>
        <v>单位名称：云南省昆明空港经济区水务局</v>
      </c>
    </row>
    <row r="5" ht="44.25" customHeight="1" spans="1:10">
      <c r="A5" s="67" t="s">
        <v>205</v>
      </c>
      <c r="B5" s="67" t="s">
        <v>282</v>
      </c>
      <c r="C5" s="67" t="s">
        <v>283</v>
      </c>
      <c r="D5" s="67" t="s">
        <v>284</v>
      </c>
      <c r="E5" s="67" t="s">
        <v>285</v>
      </c>
      <c r="F5" s="68" t="s">
        <v>286</v>
      </c>
      <c r="G5" s="67" t="s">
        <v>287</v>
      </c>
      <c r="H5" s="68" t="s">
        <v>288</v>
      </c>
      <c r="I5" s="68" t="s">
        <v>289</v>
      </c>
      <c r="J5" s="67" t="s">
        <v>290</v>
      </c>
    </row>
    <row r="6" ht="18.75" customHeight="1" spans="1:10">
      <c r="A6" s="135">
        <v>1</v>
      </c>
      <c r="B6" s="135">
        <v>2</v>
      </c>
      <c r="C6" s="135">
        <v>3</v>
      </c>
      <c r="D6" s="135">
        <v>4</v>
      </c>
      <c r="E6" s="135">
        <v>5</v>
      </c>
      <c r="F6" s="36">
        <v>6</v>
      </c>
      <c r="G6" s="135">
        <v>7</v>
      </c>
      <c r="H6" s="36">
        <v>8</v>
      </c>
      <c r="I6" s="36">
        <v>9</v>
      </c>
      <c r="J6" s="135">
        <v>10</v>
      </c>
    </row>
    <row r="7" ht="42" customHeight="1" spans="1:10">
      <c r="A7" s="30" t="s">
        <v>70</v>
      </c>
      <c r="B7" s="69"/>
      <c r="C7" s="69"/>
      <c r="D7" s="69"/>
      <c r="E7" s="70"/>
      <c r="F7" s="71"/>
      <c r="G7" s="70"/>
      <c r="H7" s="71"/>
      <c r="I7" s="71"/>
      <c r="J7" s="70"/>
    </row>
    <row r="8" ht="42" customHeight="1" spans="1:10">
      <c r="A8" s="136" t="s">
        <v>70</v>
      </c>
      <c r="B8" s="21"/>
      <c r="C8" s="21"/>
      <c r="D8" s="21"/>
      <c r="E8" s="30"/>
      <c r="F8" s="21"/>
      <c r="G8" s="30"/>
      <c r="H8" s="21"/>
      <c r="I8" s="21"/>
      <c r="J8" s="30"/>
    </row>
    <row r="9" ht="42" customHeight="1" spans="1:10">
      <c r="A9" s="137" t="s">
        <v>275</v>
      </c>
      <c r="B9" s="21" t="s">
        <v>291</v>
      </c>
      <c r="C9" s="21" t="s">
        <v>292</v>
      </c>
      <c r="D9" s="21" t="s">
        <v>293</v>
      </c>
      <c r="E9" s="30" t="s">
        <v>294</v>
      </c>
      <c r="F9" s="21" t="s">
        <v>295</v>
      </c>
      <c r="G9" s="30" t="s">
        <v>296</v>
      </c>
      <c r="H9" s="21" t="s">
        <v>297</v>
      </c>
      <c r="I9" s="21" t="s">
        <v>298</v>
      </c>
      <c r="J9" s="30" t="s">
        <v>299</v>
      </c>
    </row>
    <row r="10" ht="42" customHeight="1" spans="1:10">
      <c r="A10" s="137" t="s">
        <v>275</v>
      </c>
      <c r="B10" s="21" t="s">
        <v>291</v>
      </c>
      <c r="C10" s="21" t="s">
        <v>292</v>
      </c>
      <c r="D10" s="21" t="s">
        <v>300</v>
      </c>
      <c r="E10" s="30" t="s">
        <v>301</v>
      </c>
      <c r="F10" s="21" t="s">
        <v>302</v>
      </c>
      <c r="G10" s="30" t="s">
        <v>303</v>
      </c>
      <c r="H10" s="21" t="s">
        <v>297</v>
      </c>
      <c r="I10" s="21" t="s">
        <v>304</v>
      </c>
      <c r="J10" s="30" t="s">
        <v>305</v>
      </c>
    </row>
    <row r="11" ht="42" customHeight="1" spans="1:10">
      <c r="A11" s="137" t="s">
        <v>275</v>
      </c>
      <c r="B11" s="21" t="s">
        <v>291</v>
      </c>
      <c r="C11" s="21" t="s">
        <v>292</v>
      </c>
      <c r="D11" s="21" t="s">
        <v>306</v>
      </c>
      <c r="E11" s="30" t="s">
        <v>307</v>
      </c>
      <c r="F11" s="21" t="s">
        <v>295</v>
      </c>
      <c r="G11" s="30" t="s">
        <v>296</v>
      </c>
      <c r="H11" s="21" t="s">
        <v>297</v>
      </c>
      <c r="I11" s="21" t="s">
        <v>304</v>
      </c>
      <c r="J11" s="30" t="s">
        <v>308</v>
      </c>
    </row>
    <row r="12" ht="42" customHeight="1" spans="1:10">
      <c r="A12" s="137" t="s">
        <v>275</v>
      </c>
      <c r="B12" s="21" t="s">
        <v>291</v>
      </c>
      <c r="C12" s="21" t="s">
        <v>309</v>
      </c>
      <c r="D12" s="21" t="s">
        <v>310</v>
      </c>
      <c r="E12" s="30" t="s">
        <v>311</v>
      </c>
      <c r="F12" s="21" t="s">
        <v>302</v>
      </c>
      <c r="G12" s="30" t="s">
        <v>303</v>
      </c>
      <c r="H12" s="21" t="s">
        <v>297</v>
      </c>
      <c r="I12" s="21" t="s">
        <v>304</v>
      </c>
      <c r="J12" s="30" t="s">
        <v>312</v>
      </c>
    </row>
    <row r="13" ht="42" customHeight="1" spans="1:10">
      <c r="A13" s="137" t="s">
        <v>275</v>
      </c>
      <c r="B13" s="21" t="s">
        <v>291</v>
      </c>
      <c r="C13" s="21" t="s">
        <v>313</v>
      </c>
      <c r="D13" s="21" t="s">
        <v>314</v>
      </c>
      <c r="E13" s="30" t="s">
        <v>315</v>
      </c>
      <c r="F13" s="21" t="s">
        <v>302</v>
      </c>
      <c r="G13" s="30" t="s">
        <v>303</v>
      </c>
      <c r="H13" s="21" t="s">
        <v>297</v>
      </c>
      <c r="I13" s="21" t="s">
        <v>304</v>
      </c>
      <c r="J13" s="30" t="s">
        <v>316</v>
      </c>
    </row>
    <row r="14" ht="42" customHeight="1" spans="1:10">
      <c r="A14" s="137" t="s">
        <v>233</v>
      </c>
      <c r="B14" s="21" t="s">
        <v>317</v>
      </c>
      <c r="C14" s="21" t="s">
        <v>292</v>
      </c>
      <c r="D14" s="21" t="s">
        <v>293</v>
      </c>
      <c r="E14" s="30" t="s">
        <v>318</v>
      </c>
      <c r="F14" s="21" t="s">
        <v>302</v>
      </c>
      <c r="G14" s="30" t="s">
        <v>97</v>
      </c>
      <c r="H14" s="21" t="s">
        <v>319</v>
      </c>
      <c r="I14" s="21" t="s">
        <v>298</v>
      </c>
      <c r="J14" s="30" t="s">
        <v>320</v>
      </c>
    </row>
    <row r="15" ht="42" customHeight="1" spans="1:10">
      <c r="A15" s="137" t="s">
        <v>233</v>
      </c>
      <c r="B15" s="21" t="s">
        <v>317</v>
      </c>
      <c r="C15" s="21" t="s">
        <v>292</v>
      </c>
      <c r="D15" s="21" t="s">
        <v>300</v>
      </c>
      <c r="E15" s="30" t="s">
        <v>321</v>
      </c>
      <c r="F15" s="21" t="s">
        <v>322</v>
      </c>
      <c r="G15" s="30" t="s">
        <v>296</v>
      </c>
      <c r="H15" s="21" t="s">
        <v>297</v>
      </c>
      <c r="I15" s="21" t="s">
        <v>298</v>
      </c>
      <c r="J15" s="30" t="s">
        <v>321</v>
      </c>
    </row>
    <row r="16" ht="42" customHeight="1" spans="1:10">
      <c r="A16" s="137" t="s">
        <v>233</v>
      </c>
      <c r="B16" s="21" t="s">
        <v>317</v>
      </c>
      <c r="C16" s="21" t="s">
        <v>292</v>
      </c>
      <c r="D16" s="21" t="s">
        <v>306</v>
      </c>
      <c r="E16" s="30" t="s">
        <v>323</v>
      </c>
      <c r="F16" s="21" t="s">
        <v>322</v>
      </c>
      <c r="G16" s="30" t="s">
        <v>94</v>
      </c>
      <c r="H16" s="21" t="s">
        <v>324</v>
      </c>
      <c r="I16" s="21" t="s">
        <v>298</v>
      </c>
      <c r="J16" s="30" t="s">
        <v>325</v>
      </c>
    </row>
    <row r="17" ht="42" customHeight="1" spans="1:10">
      <c r="A17" s="137" t="s">
        <v>233</v>
      </c>
      <c r="B17" s="21" t="s">
        <v>317</v>
      </c>
      <c r="C17" s="21" t="s">
        <v>292</v>
      </c>
      <c r="D17" s="21" t="s">
        <v>326</v>
      </c>
      <c r="E17" s="30" t="s">
        <v>327</v>
      </c>
      <c r="F17" s="21" t="s">
        <v>322</v>
      </c>
      <c r="G17" s="30" t="s">
        <v>328</v>
      </c>
      <c r="H17" s="21" t="s">
        <v>329</v>
      </c>
      <c r="I17" s="21" t="s">
        <v>298</v>
      </c>
      <c r="J17" s="30" t="s">
        <v>330</v>
      </c>
    </row>
    <row r="18" ht="42" customHeight="1" spans="1:10">
      <c r="A18" s="137" t="s">
        <v>233</v>
      </c>
      <c r="B18" s="21" t="s">
        <v>317</v>
      </c>
      <c r="C18" s="21" t="s">
        <v>309</v>
      </c>
      <c r="D18" s="21" t="s">
        <v>331</v>
      </c>
      <c r="E18" s="30" t="s">
        <v>332</v>
      </c>
      <c r="F18" s="21" t="s">
        <v>302</v>
      </c>
      <c r="G18" s="30" t="s">
        <v>333</v>
      </c>
      <c r="H18" s="21" t="s">
        <v>334</v>
      </c>
      <c r="I18" s="21" t="s">
        <v>304</v>
      </c>
      <c r="J18" s="30" t="s">
        <v>335</v>
      </c>
    </row>
    <row r="19" ht="42" customHeight="1" spans="1:10">
      <c r="A19" s="137" t="s">
        <v>233</v>
      </c>
      <c r="B19" s="21" t="s">
        <v>317</v>
      </c>
      <c r="C19" s="21" t="s">
        <v>313</v>
      </c>
      <c r="D19" s="21" t="s">
        <v>314</v>
      </c>
      <c r="E19" s="30" t="s">
        <v>336</v>
      </c>
      <c r="F19" s="21" t="s">
        <v>302</v>
      </c>
      <c r="G19" s="30" t="s">
        <v>337</v>
      </c>
      <c r="H19" s="21" t="s">
        <v>297</v>
      </c>
      <c r="I19" s="21" t="s">
        <v>304</v>
      </c>
      <c r="J19" s="30" t="s">
        <v>338</v>
      </c>
    </row>
    <row r="20" ht="42" customHeight="1" spans="1:10">
      <c r="A20" s="137" t="s">
        <v>256</v>
      </c>
      <c r="B20" s="21" t="s">
        <v>339</v>
      </c>
      <c r="C20" s="21" t="s">
        <v>292</v>
      </c>
      <c r="D20" s="21" t="s">
        <v>293</v>
      </c>
      <c r="E20" s="30" t="s">
        <v>340</v>
      </c>
      <c r="F20" s="21" t="s">
        <v>295</v>
      </c>
      <c r="G20" s="30" t="s">
        <v>341</v>
      </c>
      <c r="H20" s="21" t="s">
        <v>329</v>
      </c>
      <c r="I20" s="21" t="s">
        <v>298</v>
      </c>
      <c r="J20" s="30" t="s">
        <v>342</v>
      </c>
    </row>
    <row r="21" ht="42" customHeight="1" spans="1:10">
      <c r="A21" s="137" t="s">
        <v>256</v>
      </c>
      <c r="B21" s="21" t="s">
        <v>339</v>
      </c>
      <c r="C21" s="21" t="s">
        <v>292</v>
      </c>
      <c r="D21" s="21" t="s">
        <v>300</v>
      </c>
      <c r="E21" s="30" t="s">
        <v>343</v>
      </c>
      <c r="F21" s="21" t="s">
        <v>302</v>
      </c>
      <c r="G21" s="30" t="s">
        <v>303</v>
      </c>
      <c r="H21" s="21" t="s">
        <v>297</v>
      </c>
      <c r="I21" s="21" t="s">
        <v>304</v>
      </c>
      <c r="J21" s="30" t="s">
        <v>305</v>
      </c>
    </row>
    <row r="22" ht="42" customHeight="1" spans="1:10">
      <c r="A22" s="137" t="s">
        <v>256</v>
      </c>
      <c r="B22" s="21" t="s">
        <v>339</v>
      </c>
      <c r="C22" s="21" t="s">
        <v>292</v>
      </c>
      <c r="D22" s="21" t="s">
        <v>326</v>
      </c>
      <c r="E22" s="30" t="s">
        <v>327</v>
      </c>
      <c r="F22" s="21" t="s">
        <v>322</v>
      </c>
      <c r="G22" s="30" t="s">
        <v>344</v>
      </c>
      <c r="H22" s="21" t="s">
        <v>329</v>
      </c>
      <c r="I22" s="21" t="s">
        <v>298</v>
      </c>
      <c r="J22" s="30" t="s">
        <v>345</v>
      </c>
    </row>
    <row r="23" ht="42" customHeight="1" spans="1:10">
      <c r="A23" s="137" t="s">
        <v>256</v>
      </c>
      <c r="B23" s="21" t="s">
        <v>339</v>
      </c>
      <c r="C23" s="21" t="s">
        <v>309</v>
      </c>
      <c r="D23" s="21" t="s">
        <v>310</v>
      </c>
      <c r="E23" s="30" t="s">
        <v>346</v>
      </c>
      <c r="F23" s="21" t="s">
        <v>302</v>
      </c>
      <c r="G23" s="30" t="s">
        <v>303</v>
      </c>
      <c r="H23" s="21" t="s">
        <v>297</v>
      </c>
      <c r="I23" s="21" t="s">
        <v>304</v>
      </c>
      <c r="J23" s="30" t="s">
        <v>312</v>
      </c>
    </row>
    <row r="24" ht="42" customHeight="1" spans="1:10">
      <c r="A24" s="137" t="s">
        <v>256</v>
      </c>
      <c r="B24" s="21" t="s">
        <v>339</v>
      </c>
      <c r="C24" s="21" t="s">
        <v>313</v>
      </c>
      <c r="D24" s="21" t="s">
        <v>314</v>
      </c>
      <c r="E24" s="30" t="s">
        <v>347</v>
      </c>
      <c r="F24" s="21" t="s">
        <v>302</v>
      </c>
      <c r="G24" s="30" t="s">
        <v>303</v>
      </c>
      <c r="H24" s="21" t="s">
        <v>297</v>
      </c>
      <c r="I24" s="21" t="s">
        <v>304</v>
      </c>
      <c r="J24" s="30" t="s">
        <v>316</v>
      </c>
    </row>
    <row r="25" ht="42" customHeight="1" spans="1:10">
      <c r="A25" s="137" t="s">
        <v>229</v>
      </c>
      <c r="B25" s="21" t="s">
        <v>348</v>
      </c>
      <c r="C25" s="21" t="s">
        <v>292</v>
      </c>
      <c r="D25" s="21" t="s">
        <v>300</v>
      </c>
      <c r="E25" s="30" t="s">
        <v>349</v>
      </c>
      <c r="F25" s="21" t="s">
        <v>302</v>
      </c>
      <c r="G25" s="30" t="s">
        <v>296</v>
      </c>
      <c r="H25" s="21" t="s">
        <v>297</v>
      </c>
      <c r="I25" s="21" t="s">
        <v>298</v>
      </c>
      <c r="J25" s="30" t="s">
        <v>350</v>
      </c>
    </row>
    <row r="26" ht="42" customHeight="1" spans="1:10">
      <c r="A26" s="137" t="s">
        <v>229</v>
      </c>
      <c r="B26" s="21" t="s">
        <v>348</v>
      </c>
      <c r="C26" s="21" t="s">
        <v>292</v>
      </c>
      <c r="D26" s="21" t="s">
        <v>306</v>
      </c>
      <c r="E26" s="30" t="s">
        <v>351</v>
      </c>
      <c r="F26" s="21" t="s">
        <v>322</v>
      </c>
      <c r="G26" s="30" t="s">
        <v>352</v>
      </c>
      <c r="H26" s="21" t="s">
        <v>353</v>
      </c>
      <c r="I26" s="21" t="s">
        <v>298</v>
      </c>
      <c r="J26" s="30" t="s">
        <v>354</v>
      </c>
    </row>
    <row r="27" ht="42" customHeight="1" spans="1:10">
      <c r="A27" s="137" t="s">
        <v>229</v>
      </c>
      <c r="B27" s="21" t="s">
        <v>348</v>
      </c>
      <c r="C27" s="21" t="s">
        <v>292</v>
      </c>
      <c r="D27" s="21" t="s">
        <v>326</v>
      </c>
      <c r="E27" s="30" t="s">
        <v>327</v>
      </c>
      <c r="F27" s="21" t="s">
        <v>322</v>
      </c>
      <c r="G27" s="30" t="s">
        <v>355</v>
      </c>
      <c r="H27" s="21" t="s">
        <v>356</v>
      </c>
      <c r="I27" s="21" t="s">
        <v>298</v>
      </c>
      <c r="J27" s="30" t="s">
        <v>357</v>
      </c>
    </row>
    <row r="28" ht="42" customHeight="1" spans="1:10">
      <c r="A28" s="137" t="s">
        <v>229</v>
      </c>
      <c r="B28" s="21" t="s">
        <v>348</v>
      </c>
      <c r="C28" s="21" t="s">
        <v>309</v>
      </c>
      <c r="D28" s="21" t="s">
        <v>331</v>
      </c>
      <c r="E28" s="30" t="s">
        <v>358</v>
      </c>
      <c r="F28" s="21" t="s">
        <v>302</v>
      </c>
      <c r="G28" s="30" t="s">
        <v>337</v>
      </c>
      <c r="H28" s="21" t="s">
        <v>297</v>
      </c>
      <c r="I28" s="21" t="s">
        <v>298</v>
      </c>
      <c r="J28" s="30" t="s">
        <v>350</v>
      </c>
    </row>
    <row r="29" ht="42" customHeight="1" spans="1:10">
      <c r="A29" s="137" t="s">
        <v>229</v>
      </c>
      <c r="B29" s="21" t="s">
        <v>348</v>
      </c>
      <c r="C29" s="21" t="s">
        <v>313</v>
      </c>
      <c r="D29" s="21" t="s">
        <v>314</v>
      </c>
      <c r="E29" s="30" t="s">
        <v>359</v>
      </c>
      <c r="F29" s="21" t="s">
        <v>302</v>
      </c>
      <c r="G29" s="30" t="s">
        <v>337</v>
      </c>
      <c r="H29" s="21" t="s">
        <v>297</v>
      </c>
      <c r="I29" s="21" t="s">
        <v>304</v>
      </c>
      <c r="J29" s="30" t="s">
        <v>360</v>
      </c>
    </row>
    <row r="30" ht="42" customHeight="1" spans="1:10">
      <c r="A30" s="137" t="s">
        <v>243</v>
      </c>
      <c r="B30" s="21" t="s">
        <v>361</v>
      </c>
      <c r="C30" s="21" t="s">
        <v>292</v>
      </c>
      <c r="D30" s="21" t="s">
        <v>293</v>
      </c>
      <c r="E30" s="30" t="s">
        <v>362</v>
      </c>
      <c r="F30" s="21" t="s">
        <v>295</v>
      </c>
      <c r="G30" s="30" t="s">
        <v>296</v>
      </c>
      <c r="H30" s="21" t="s">
        <v>297</v>
      </c>
      <c r="I30" s="21" t="s">
        <v>298</v>
      </c>
      <c r="J30" s="30" t="s">
        <v>362</v>
      </c>
    </row>
    <row r="31" ht="42" customHeight="1" spans="1:10">
      <c r="A31" s="137" t="s">
        <v>243</v>
      </c>
      <c r="B31" s="21" t="s">
        <v>361</v>
      </c>
      <c r="C31" s="21" t="s">
        <v>292</v>
      </c>
      <c r="D31" s="21" t="s">
        <v>293</v>
      </c>
      <c r="E31" s="30" t="s">
        <v>363</v>
      </c>
      <c r="F31" s="21" t="s">
        <v>295</v>
      </c>
      <c r="G31" s="30" t="s">
        <v>296</v>
      </c>
      <c r="H31" s="21" t="s">
        <v>297</v>
      </c>
      <c r="I31" s="21" t="s">
        <v>298</v>
      </c>
      <c r="J31" s="30" t="s">
        <v>363</v>
      </c>
    </row>
    <row r="32" ht="42" customHeight="1" spans="1:10">
      <c r="A32" s="137" t="s">
        <v>243</v>
      </c>
      <c r="B32" s="21" t="s">
        <v>361</v>
      </c>
      <c r="C32" s="21" t="s">
        <v>292</v>
      </c>
      <c r="D32" s="21" t="s">
        <v>300</v>
      </c>
      <c r="E32" s="30" t="s">
        <v>364</v>
      </c>
      <c r="F32" s="21" t="s">
        <v>295</v>
      </c>
      <c r="G32" s="30" t="s">
        <v>296</v>
      </c>
      <c r="H32" s="21" t="s">
        <v>297</v>
      </c>
      <c r="I32" s="21" t="s">
        <v>304</v>
      </c>
      <c r="J32" s="30" t="s">
        <v>365</v>
      </c>
    </row>
    <row r="33" ht="42" customHeight="1" spans="1:10">
      <c r="A33" s="137" t="s">
        <v>243</v>
      </c>
      <c r="B33" s="21" t="s">
        <v>361</v>
      </c>
      <c r="C33" s="21" t="s">
        <v>292</v>
      </c>
      <c r="D33" s="21" t="s">
        <v>326</v>
      </c>
      <c r="E33" s="30" t="s">
        <v>327</v>
      </c>
      <c r="F33" s="21" t="s">
        <v>295</v>
      </c>
      <c r="G33" s="30" t="s">
        <v>296</v>
      </c>
      <c r="H33" s="21" t="s">
        <v>297</v>
      </c>
      <c r="I33" s="21" t="s">
        <v>304</v>
      </c>
      <c r="J33" s="30" t="s">
        <v>366</v>
      </c>
    </row>
    <row r="34" ht="42" customHeight="1" spans="1:10">
      <c r="A34" s="137" t="s">
        <v>243</v>
      </c>
      <c r="B34" s="21" t="s">
        <v>361</v>
      </c>
      <c r="C34" s="21" t="s">
        <v>309</v>
      </c>
      <c r="D34" s="21" t="s">
        <v>331</v>
      </c>
      <c r="E34" s="30" t="s">
        <v>367</v>
      </c>
      <c r="F34" s="21" t="s">
        <v>295</v>
      </c>
      <c r="G34" s="30" t="s">
        <v>296</v>
      </c>
      <c r="H34" s="21" t="s">
        <v>297</v>
      </c>
      <c r="I34" s="21" t="s">
        <v>304</v>
      </c>
      <c r="J34" s="30" t="s">
        <v>368</v>
      </c>
    </row>
    <row r="35" ht="42" customHeight="1" spans="1:10">
      <c r="A35" s="137" t="s">
        <v>243</v>
      </c>
      <c r="B35" s="21" t="s">
        <v>361</v>
      </c>
      <c r="C35" s="21" t="s">
        <v>313</v>
      </c>
      <c r="D35" s="21" t="s">
        <v>314</v>
      </c>
      <c r="E35" s="30" t="s">
        <v>369</v>
      </c>
      <c r="F35" s="21" t="s">
        <v>302</v>
      </c>
      <c r="G35" s="30" t="s">
        <v>337</v>
      </c>
      <c r="H35" s="21" t="s">
        <v>297</v>
      </c>
      <c r="I35" s="21" t="s">
        <v>298</v>
      </c>
      <c r="J35" s="30" t="s">
        <v>370</v>
      </c>
    </row>
    <row r="36" ht="42" customHeight="1" spans="1:10">
      <c r="A36" s="137" t="s">
        <v>247</v>
      </c>
      <c r="B36" s="21" t="s">
        <v>371</v>
      </c>
      <c r="C36" s="21" t="s">
        <v>292</v>
      </c>
      <c r="D36" s="21" t="s">
        <v>293</v>
      </c>
      <c r="E36" s="30" t="s">
        <v>372</v>
      </c>
      <c r="F36" s="21" t="s">
        <v>302</v>
      </c>
      <c r="G36" s="30" t="s">
        <v>373</v>
      </c>
      <c r="H36" s="21" t="s">
        <v>329</v>
      </c>
      <c r="I36" s="21" t="s">
        <v>298</v>
      </c>
      <c r="J36" s="30" t="s">
        <v>374</v>
      </c>
    </row>
    <row r="37" ht="42" customHeight="1" spans="1:10">
      <c r="A37" s="137" t="s">
        <v>247</v>
      </c>
      <c r="B37" s="21" t="s">
        <v>371</v>
      </c>
      <c r="C37" s="21" t="s">
        <v>292</v>
      </c>
      <c r="D37" s="21" t="s">
        <v>300</v>
      </c>
      <c r="E37" s="30" t="s">
        <v>375</v>
      </c>
      <c r="F37" s="21" t="s">
        <v>302</v>
      </c>
      <c r="G37" s="30" t="s">
        <v>296</v>
      </c>
      <c r="H37" s="21" t="s">
        <v>297</v>
      </c>
      <c r="I37" s="21" t="s">
        <v>298</v>
      </c>
      <c r="J37" s="30" t="s">
        <v>376</v>
      </c>
    </row>
    <row r="38" ht="42" customHeight="1" spans="1:10">
      <c r="A38" s="137" t="s">
        <v>247</v>
      </c>
      <c r="B38" s="21" t="s">
        <v>371</v>
      </c>
      <c r="C38" s="21" t="s">
        <v>292</v>
      </c>
      <c r="D38" s="21" t="s">
        <v>306</v>
      </c>
      <c r="E38" s="30" t="s">
        <v>377</v>
      </c>
      <c r="F38" s="21" t="s">
        <v>322</v>
      </c>
      <c r="G38" s="30" t="s">
        <v>352</v>
      </c>
      <c r="H38" s="21" t="s">
        <v>353</v>
      </c>
      <c r="I38" s="21" t="s">
        <v>298</v>
      </c>
      <c r="J38" s="30" t="s">
        <v>378</v>
      </c>
    </row>
    <row r="39" ht="42" customHeight="1" spans="1:10">
      <c r="A39" s="137" t="s">
        <v>247</v>
      </c>
      <c r="B39" s="21" t="s">
        <v>371</v>
      </c>
      <c r="C39" s="21" t="s">
        <v>292</v>
      </c>
      <c r="D39" s="21" t="s">
        <v>326</v>
      </c>
      <c r="E39" s="30" t="s">
        <v>327</v>
      </c>
      <c r="F39" s="21" t="s">
        <v>322</v>
      </c>
      <c r="G39" s="30" t="s">
        <v>379</v>
      </c>
      <c r="H39" s="21" t="s">
        <v>356</v>
      </c>
      <c r="I39" s="21" t="s">
        <v>298</v>
      </c>
      <c r="J39" s="30" t="s">
        <v>380</v>
      </c>
    </row>
    <row r="40" ht="42" customHeight="1" spans="1:10">
      <c r="A40" s="137" t="s">
        <v>247</v>
      </c>
      <c r="B40" s="21" t="s">
        <v>371</v>
      </c>
      <c r="C40" s="21" t="s">
        <v>309</v>
      </c>
      <c r="D40" s="21" t="s">
        <v>381</v>
      </c>
      <c r="E40" s="30" t="s">
        <v>382</v>
      </c>
      <c r="F40" s="21" t="s">
        <v>302</v>
      </c>
      <c r="G40" s="30" t="s">
        <v>87</v>
      </c>
      <c r="H40" s="21" t="s">
        <v>353</v>
      </c>
      <c r="I40" s="21" t="s">
        <v>298</v>
      </c>
      <c r="J40" s="30" t="s">
        <v>383</v>
      </c>
    </row>
    <row r="41" ht="42" customHeight="1" spans="1:10">
      <c r="A41" s="137" t="s">
        <v>247</v>
      </c>
      <c r="B41" s="21" t="s">
        <v>371</v>
      </c>
      <c r="C41" s="21" t="s">
        <v>313</v>
      </c>
      <c r="D41" s="21" t="s">
        <v>314</v>
      </c>
      <c r="E41" s="30" t="s">
        <v>369</v>
      </c>
      <c r="F41" s="21" t="s">
        <v>302</v>
      </c>
      <c r="G41" s="30" t="s">
        <v>337</v>
      </c>
      <c r="H41" s="21" t="s">
        <v>297</v>
      </c>
      <c r="I41" s="21" t="s">
        <v>298</v>
      </c>
      <c r="J41" s="30" t="s">
        <v>384</v>
      </c>
    </row>
    <row r="42" ht="42" customHeight="1" spans="1:10">
      <c r="A42" s="137" t="s">
        <v>278</v>
      </c>
      <c r="B42" s="21" t="s">
        <v>385</v>
      </c>
      <c r="C42" s="21" t="s">
        <v>292</v>
      </c>
      <c r="D42" s="21" t="s">
        <v>293</v>
      </c>
      <c r="E42" s="30" t="s">
        <v>386</v>
      </c>
      <c r="F42" s="21" t="s">
        <v>295</v>
      </c>
      <c r="G42" s="30" t="s">
        <v>89</v>
      </c>
      <c r="H42" s="21" t="s">
        <v>387</v>
      </c>
      <c r="I42" s="21" t="s">
        <v>298</v>
      </c>
      <c r="J42" s="30" t="s">
        <v>388</v>
      </c>
    </row>
    <row r="43" ht="42" customHeight="1" spans="1:10">
      <c r="A43" s="137" t="s">
        <v>278</v>
      </c>
      <c r="B43" s="21" t="s">
        <v>385</v>
      </c>
      <c r="C43" s="21" t="s">
        <v>292</v>
      </c>
      <c r="D43" s="21" t="s">
        <v>300</v>
      </c>
      <c r="E43" s="30" t="s">
        <v>389</v>
      </c>
      <c r="F43" s="21" t="s">
        <v>302</v>
      </c>
      <c r="G43" s="30" t="s">
        <v>296</v>
      </c>
      <c r="H43" s="21" t="s">
        <v>297</v>
      </c>
      <c r="I43" s="21" t="s">
        <v>298</v>
      </c>
      <c r="J43" s="30" t="s">
        <v>390</v>
      </c>
    </row>
    <row r="44" ht="42" customHeight="1" spans="1:10">
      <c r="A44" s="137" t="s">
        <v>278</v>
      </c>
      <c r="B44" s="21" t="s">
        <v>385</v>
      </c>
      <c r="C44" s="21" t="s">
        <v>292</v>
      </c>
      <c r="D44" s="21" t="s">
        <v>306</v>
      </c>
      <c r="E44" s="30" t="s">
        <v>391</v>
      </c>
      <c r="F44" s="21" t="s">
        <v>302</v>
      </c>
      <c r="G44" s="30" t="s">
        <v>392</v>
      </c>
      <c r="H44" s="21" t="s">
        <v>353</v>
      </c>
      <c r="I44" s="21" t="s">
        <v>298</v>
      </c>
      <c r="J44" s="30" t="s">
        <v>393</v>
      </c>
    </row>
    <row r="45" ht="42" customHeight="1" spans="1:10">
      <c r="A45" s="137" t="s">
        <v>278</v>
      </c>
      <c r="B45" s="21" t="s">
        <v>385</v>
      </c>
      <c r="C45" s="21" t="s">
        <v>292</v>
      </c>
      <c r="D45" s="21" t="s">
        <v>326</v>
      </c>
      <c r="E45" s="30" t="s">
        <v>327</v>
      </c>
      <c r="F45" s="21" t="s">
        <v>322</v>
      </c>
      <c r="G45" s="30" t="s">
        <v>394</v>
      </c>
      <c r="H45" s="21" t="s">
        <v>356</v>
      </c>
      <c r="I45" s="21" t="s">
        <v>298</v>
      </c>
      <c r="J45" s="30" t="s">
        <v>395</v>
      </c>
    </row>
    <row r="46" ht="42" customHeight="1" spans="1:10">
      <c r="A46" s="137" t="s">
        <v>278</v>
      </c>
      <c r="B46" s="21" t="s">
        <v>385</v>
      </c>
      <c r="C46" s="21" t="s">
        <v>309</v>
      </c>
      <c r="D46" s="21" t="s">
        <v>310</v>
      </c>
      <c r="E46" s="30" t="s">
        <v>396</v>
      </c>
      <c r="F46" s="21" t="s">
        <v>302</v>
      </c>
      <c r="G46" s="30" t="s">
        <v>397</v>
      </c>
      <c r="H46" s="21" t="s">
        <v>297</v>
      </c>
      <c r="I46" s="21" t="s">
        <v>298</v>
      </c>
      <c r="J46" s="30" t="s">
        <v>398</v>
      </c>
    </row>
    <row r="47" ht="42" customHeight="1" spans="1:10">
      <c r="A47" s="137" t="s">
        <v>278</v>
      </c>
      <c r="B47" s="21" t="s">
        <v>385</v>
      </c>
      <c r="C47" s="21" t="s">
        <v>313</v>
      </c>
      <c r="D47" s="21" t="s">
        <v>314</v>
      </c>
      <c r="E47" s="30" t="s">
        <v>314</v>
      </c>
      <c r="F47" s="21" t="s">
        <v>302</v>
      </c>
      <c r="G47" s="30" t="s">
        <v>397</v>
      </c>
      <c r="H47" s="21" t="s">
        <v>297</v>
      </c>
      <c r="I47" s="21" t="s">
        <v>304</v>
      </c>
      <c r="J47" s="30" t="s">
        <v>399</v>
      </c>
    </row>
    <row r="48" ht="42" customHeight="1" spans="1:10">
      <c r="A48" s="137" t="s">
        <v>271</v>
      </c>
      <c r="B48" s="21" t="s">
        <v>400</v>
      </c>
      <c r="C48" s="21" t="s">
        <v>292</v>
      </c>
      <c r="D48" s="21" t="s">
        <v>293</v>
      </c>
      <c r="E48" s="30" t="s">
        <v>401</v>
      </c>
      <c r="F48" s="21" t="s">
        <v>295</v>
      </c>
      <c r="G48" s="30" t="s">
        <v>93</v>
      </c>
      <c r="H48" s="21" t="s">
        <v>402</v>
      </c>
      <c r="I48" s="21" t="s">
        <v>298</v>
      </c>
      <c r="J48" s="30" t="s">
        <v>403</v>
      </c>
    </row>
    <row r="49" ht="42" customHeight="1" spans="1:10">
      <c r="A49" s="137" t="s">
        <v>271</v>
      </c>
      <c r="B49" s="21" t="s">
        <v>400</v>
      </c>
      <c r="C49" s="21" t="s">
        <v>292</v>
      </c>
      <c r="D49" s="21" t="s">
        <v>306</v>
      </c>
      <c r="E49" s="30" t="s">
        <v>404</v>
      </c>
      <c r="F49" s="21" t="s">
        <v>295</v>
      </c>
      <c r="G49" s="30" t="s">
        <v>86</v>
      </c>
      <c r="H49" s="21" t="s">
        <v>405</v>
      </c>
      <c r="I49" s="21" t="s">
        <v>298</v>
      </c>
      <c r="J49" s="30" t="s">
        <v>406</v>
      </c>
    </row>
    <row r="50" ht="42" customHeight="1" spans="1:10">
      <c r="A50" s="137" t="s">
        <v>271</v>
      </c>
      <c r="B50" s="21" t="s">
        <v>400</v>
      </c>
      <c r="C50" s="21" t="s">
        <v>309</v>
      </c>
      <c r="D50" s="21" t="s">
        <v>407</v>
      </c>
      <c r="E50" s="30" t="s">
        <v>408</v>
      </c>
      <c r="F50" s="21" t="s">
        <v>295</v>
      </c>
      <c r="G50" s="30" t="s">
        <v>409</v>
      </c>
      <c r="H50" s="21" t="s">
        <v>409</v>
      </c>
      <c r="I50" s="21" t="s">
        <v>304</v>
      </c>
      <c r="J50" s="30" t="s">
        <v>409</v>
      </c>
    </row>
    <row r="51" ht="42" customHeight="1" spans="1:10">
      <c r="A51" s="137" t="s">
        <v>271</v>
      </c>
      <c r="B51" s="21" t="s">
        <v>400</v>
      </c>
      <c r="C51" s="21" t="s">
        <v>309</v>
      </c>
      <c r="D51" s="21" t="s">
        <v>310</v>
      </c>
      <c r="E51" s="30" t="s">
        <v>410</v>
      </c>
      <c r="F51" s="21" t="s">
        <v>295</v>
      </c>
      <c r="G51" s="30" t="s">
        <v>411</v>
      </c>
      <c r="H51" s="21" t="s">
        <v>297</v>
      </c>
      <c r="I51" s="21" t="s">
        <v>304</v>
      </c>
      <c r="J51" s="30" t="s">
        <v>412</v>
      </c>
    </row>
    <row r="52" ht="42" customHeight="1" spans="1:10">
      <c r="A52" s="137" t="s">
        <v>271</v>
      </c>
      <c r="B52" s="21" t="s">
        <v>400</v>
      </c>
      <c r="C52" s="21" t="s">
        <v>313</v>
      </c>
      <c r="D52" s="21" t="s">
        <v>314</v>
      </c>
      <c r="E52" s="30" t="s">
        <v>359</v>
      </c>
      <c r="F52" s="21" t="s">
        <v>302</v>
      </c>
      <c r="G52" s="30" t="s">
        <v>337</v>
      </c>
      <c r="H52" s="21" t="s">
        <v>297</v>
      </c>
      <c r="I52" s="21" t="s">
        <v>298</v>
      </c>
      <c r="J52" s="30" t="s">
        <v>413</v>
      </c>
    </row>
    <row r="53" ht="42" customHeight="1" spans="1:10">
      <c r="A53" s="137" t="s">
        <v>252</v>
      </c>
      <c r="B53" s="21" t="s">
        <v>414</v>
      </c>
      <c r="C53" s="21" t="s">
        <v>292</v>
      </c>
      <c r="D53" s="21" t="s">
        <v>293</v>
      </c>
      <c r="E53" s="30" t="s">
        <v>415</v>
      </c>
      <c r="F53" s="21" t="s">
        <v>302</v>
      </c>
      <c r="G53" s="30" t="s">
        <v>337</v>
      </c>
      <c r="H53" s="21" t="s">
        <v>297</v>
      </c>
      <c r="I53" s="21" t="s">
        <v>298</v>
      </c>
      <c r="J53" s="30" t="s">
        <v>415</v>
      </c>
    </row>
    <row r="54" ht="42" customHeight="1" spans="1:10">
      <c r="A54" s="137" t="s">
        <v>252</v>
      </c>
      <c r="B54" s="21" t="s">
        <v>414</v>
      </c>
      <c r="C54" s="21" t="s">
        <v>292</v>
      </c>
      <c r="D54" s="21" t="s">
        <v>300</v>
      </c>
      <c r="E54" s="30" t="s">
        <v>416</v>
      </c>
      <c r="F54" s="21" t="s">
        <v>302</v>
      </c>
      <c r="G54" s="30" t="s">
        <v>296</v>
      </c>
      <c r="H54" s="21" t="s">
        <v>297</v>
      </c>
      <c r="I54" s="21" t="s">
        <v>298</v>
      </c>
      <c r="J54" s="30" t="s">
        <v>416</v>
      </c>
    </row>
    <row r="55" ht="42" customHeight="1" spans="1:10">
      <c r="A55" s="137" t="s">
        <v>252</v>
      </c>
      <c r="B55" s="21" t="s">
        <v>414</v>
      </c>
      <c r="C55" s="21" t="s">
        <v>292</v>
      </c>
      <c r="D55" s="21" t="s">
        <v>306</v>
      </c>
      <c r="E55" s="30" t="s">
        <v>417</v>
      </c>
      <c r="F55" s="21" t="s">
        <v>322</v>
      </c>
      <c r="G55" s="30" t="s">
        <v>352</v>
      </c>
      <c r="H55" s="21" t="s">
        <v>353</v>
      </c>
      <c r="I55" s="21" t="s">
        <v>298</v>
      </c>
      <c r="J55" s="30" t="s">
        <v>418</v>
      </c>
    </row>
    <row r="56" ht="42" customHeight="1" spans="1:10">
      <c r="A56" s="137" t="s">
        <v>252</v>
      </c>
      <c r="B56" s="21" t="s">
        <v>414</v>
      </c>
      <c r="C56" s="21" t="s">
        <v>292</v>
      </c>
      <c r="D56" s="21" t="s">
        <v>326</v>
      </c>
      <c r="E56" s="30" t="s">
        <v>327</v>
      </c>
      <c r="F56" s="21" t="s">
        <v>322</v>
      </c>
      <c r="G56" s="30" t="s">
        <v>379</v>
      </c>
      <c r="H56" s="21" t="s">
        <v>356</v>
      </c>
      <c r="I56" s="21" t="s">
        <v>298</v>
      </c>
      <c r="J56" s="30" t="s">
        <v>419</v>
      </c>
    </row>
    <row r="57" ht="42" customHeight="1" spans="1:10">
      <c r="A57" s="137" t="s">
        <v>252</v>
      </c>
      <c r="B57" s="21" t="s">
        <v>414</v>
      </c>
      <c r="C57" s="21" t="s">
        <v>309</v>
      </c>
      <c r="D57" s="21" t="s">
        <v>331</v>
      </c>
      <c r="E57" s="30" t="s">
        <v>420</v>
      </c>
      <c r="F57" s="21" t="s">
        <v>322</v>
      </c>
      <c r="G57" s="30" t="s">
        <v>421</v>
      </c>
      <c r="H57" s="21" t="s">
        <v>297</v>
      </c>
      <c r="I57" s="21" t="s">
        <v>298</v>
      </c>
      <c r="J57" s="30" t="s">
        <v>422</v>
      </c>
    </row>
    <row r="58" ht="42" customHeight="1" spans="1:10">
      <c r="A58" s="137" t="s">
        <v>252</v>
      </c>
      <c r="B58" s="21" t="s">
        <v>414</v>
      </c>
      <c r="C58" s="21" t="s">
        <v>313</v>
      </c>
      <c r="D58" s="21" t="s">
        <v>314</v>
      </c>
      <c r="E58" s="30" t="s">
        <v>423</v>
      </c>
      <c r="F58" s="21" t="s">
        <v>302</v>
      </c>
      <c r="G58" s="30" t="s">
        <v>337</v>
      </c>
      <c r="H58" s="21" t="s">
        <v>297</v>
      </c>
      <c r="I58" s="21" t="s">
        <v>304</v>
      </c>
      <c r="J58" s="30" t="s">
        <v>360</v>
      </c>
    </row>
    <row r="59" ht="42" customHeight="1" spans="1:10">
      <c r="A59" s="137" t="s">
        <v>258</v>
      </c>
      <c r="B59" s="21" t="s">
        <v>424</v>
      </c>
      <c r="C59" s="21" t="s">
        <v>292</v>
      </c>
      <c r="D59" s="21" t="s">
        <v>293</v>
      </c>
      <c r="E59" s="30" t="s">
        <v>425</v>
      </c>
      <c r="F59" s="21" t="s">
        <v>295</v>
      </c>
      <c r="G59" s="30" t="s">
        <v>426</v>
      </c>
      <c r="H59" s="21" t="s">
        <v>356</v>
      </c>
      <c r="I59" s="21" t="s">
        <v>298</v>
      </c>
      <c r="J59" s="30" t="s">
        <v>427</v>
      </c>
    </row>
    <row r="60" ht="42" customHeight="1" spans="1:10">
      <c r="A60" s="137" t="s">
        <v>258</v>
      </c>
      <c r="B60" s="21" t="s">
        <v>424</v>
      </c>
      <c r="C60" s="21" t="s">
        <v>292</v>
      </c>
      <c r="D60" s="21" t="s">
        <v>293</v>
      </c>
      <c r="E60" s="30" t="s">
        <v>428</v>
      </c>
      <c r="F60" s="21" t="s">
        <v>295</v>
      </c>
      <c r="G60" s="30" t="s">
        <v>429</v>
      </c>
      <c r="H60" s="21" t="s">
        <v>356</v>
      </c>
      <c r="I60" s="21" t="s">
        <v>298</v>
      </c>
      <c r="J60" s="30" t="s">
        <v>427</v>
      </c>
    </row>
    <row r="61" ht="42" customHeight="1" spans="1:10">
      <c r="A61" s="137" t="s">
        <v>258</v>
      </c>
      <c r="B61" s="21" t="s">
        <v>424</v>
      </c>
      <c r="C61" s="21" t="s">
        <v>292</v>
      </c>
      <c r="D61" s="21" t="s">
        <v>300</v>
      </c>
      <c r="E61" s="30" t="s">
        <v>430</v>
      </c>
      <c r="F61" s="21" t="s">
        <v>295</v>
      </c>
      <c r="G61" s="30" t="s">
        <v>296</v>
      </c>
      <c r="H61" s="21" t="s">
        <v>297</v>
      </c>
      <c r="I61" s="21" t="s">
        <v>304</v>
      </c>
      <c r="J61" s="30" t="s">
        <v>431</v>
      </c>
    </row>
    <row r="62" ht="42" customHeight="1" spans="1:10">
      <c r="A62" s="137" t="s">
        <v>258</v>
      </c>
      <c r="B62" s="21" t="s">
        <v>424</v>
      </c>
      <c r="C62" s="21" t="s">
        <v>292</v>
      </c>
      <c r="D62" s="21" t="s">
        <v>326</v>
      </c>
      <c r="E62" s="30" t="s">
        <v>327</v>
      </c>
      <c r="F62" s="21" t="s">
        <v>295</v>
      </c>
      <c r="G62" s="30" t="s">
        <v>296</v>
      </c>
      <c r="H62" s="21" t="s">
        <v>297</v>
      </c>
      <c r="I62" s="21" t="s">
        <v>304</v>
      </c>
      <c r="J62" s="30" t="s">
        <v>432</v>
      </c>
    </row>
    <row r="63" ht="42" customHeight="1" spans="1:10">
      <c r="A63" s="137" t="s">
        <v>258</v>
      </c>
      <c r="B63" s="21" t="s">
        <v>424</v>
      </c>
      <c r="C63" s="21" t="s">
        <v>309</v>
      </c>
      <c r="D63" s="21" t="s">
        <v>310</v>
      </c>
      <c r="E63" s="30" t="s">
        <v>433</v>
      </c>
      <c r="F63" s="21" t="s">
        <v>302</v>
      </c>
      <c r="G63" s="30" t="s">
        <v>303</v>
      </c>
      <c r="H63" s="21" t="s">
        <v>297</v>
      </c>
      <c r="I63" s="21" t="s">
        <v>304</v>
      </c>
      <c r="J63" s="30" t="s">
        <v>433</v>
      </c>
    </row>
    <row r="64" ht="42" customHeight="1" spans="1:10">
      <c r="A64" s="137" t="s">
        <v>258</v>
      </c>
      <c r="B64" s="21" t="s">
        <v>424</v>
      </c>
      <c r="C64" s="21" t="s">
        <v>313</v>
      </c>
      <c r="D64" s="21" t="s">
        <v>314</v>
      </c>
      <c r="E64" s="30" t="s">
        <v>347</v>
      </c>
      <c r="F64" s="21" t="s">
        <v>302</v>
      </c>
      <c r="G64" s="30" t="s">
        <v>397</v>
      </c>
      <c r="H64" s="21" t="s">
        <v>297</v>
      </c>
      <c r="I64" s="21" t="s">
        <v>304</v>
      </c>
      <c r="J64" s="30" t="s">
        <v>434</v>
      </c>
    </row>
    <row r="65" ht="42" customHeight="1" spans="1:10">
      <c r="A65" s="137" t="s">
        <v>264</v>
      </c>
      <c r="B65" s="21" t="s">
        <v>435</v>
      </c>
      <c r="C65" s="21" t="s">
        <v>292</v>
      </c>
      <c r="D65" s="21" t="s">
        <v>293</v>
      </c>
      <c r="E65" s="30" t="s">
        <v>436</v>
      </c>
      <c r="F65" s="21" t="s">
        <v>295</v>
      </c>
      <c r="G65" s="30" t="s">
        <v>296</v>
      </c>
      <c r="H65" s="21" t="s">
        <v>297</v>
      </c>
      <c r="I65" s="21" t="s">
        <v>304</v>
      </c>
      <c r="J65" s="30" t="s">
        <v>437</v>
      </c>
    </row>
    <row r="66" ht="42" customHeight="1" spans="1:10">
      <c r="A66" s="137" t="s">
        <v>264</v>
      </c>
      <c r="B66" s="21" t="s">
        <v>435</v>
      </c>
      <c r="C66" s="21" t="s">
        <v>292</v>
      </c>
      <c r="D66" s="21" t="s">
        <v>300</v>
      </c>
      <c r="E66" s="30" t="s">
        <v>301</v>
      </c>
      <c r="F66" s="21" t="s">
        <v>302</v>
      </c>
      <c r="G66" s="30" t="s">
        <v>296</v>
      </c>
      <c r="H66" s="21" t="s">
        <v>297</v>
      </c>
      <c r="I66" s="21" t="s">
        <v>304</v>
      </c>
      <c r="J66" s="30" t="s">
        <v>305</v>
      </c>
    </row>
    <row r="67" ht="42" customHeight="1" spans="1:10">
      <c r="A67" s="137" t="s">
        <v>264</v>
      </c>
      <c r="B67" s="21" t="s">
        <v>435</v>
      </c>
      <c r="C67" s="21" t="s">
        <v>292</v>
      </c>
      <c r="D67" s="21" t="s">
        <v>306</v>
      </c>
      <c r="E67" s="30" t="s">
        <v>307</v>
      </c>
      <c r="F67" s="21" t="s">
        <v>295</v>
      </c>
      <c r="G67" s="30" t="s">
        <v>296</v>
      </c>
      <c r="H67" s="21" t="s">
        <v>297</v>
      </c>
      <c r="I67" s="21" t="s">
        <v>298</v>
      </c>
      <c r="J67" s="30" t="s">
        <v>308</v>
      </c>
    </row>
    <row r="68" ht="42" customHeight="1" spans="1:10">
      <c r="A68" s="137" t="s">
        <v>264</v>
      </c>
      <c r="B68" s="21" t="s">
        <v>435</v>
      </c>
      <c r="C68" s="21" t="s">
        <v>309</v>
      </c>
      <c r="D68" s="21" t="s">
        <v>310</v>
      </c>
      <c r="E68" s="30" t="s">
        <v>438</v>
      </c>
      <c r="F68" s="21" t="s">
        <v>302</v>
      </c>
      <c r="G68" s="30" t="s">
        <v>337</v>
      </c>
      <c r="H68" s="21" t="s">
        <v>297</v>
      </c>
      <c r="I68" s="21" t="s">
        <v>298</v>
      </c>
      <c r="J68" s="30" t="s">
        <v>439</v>
      </c>
    </row>
    <row r="69" ht="42" customHeight="1" spans="1:10">
      <c r="A69" s="137" t="s">
        <v>264</v>
      </c>
      <c r="B69" s="21" t="s">
        <v>435</v>
      </c>
      <c r="C69" s="21" t="s">
        <v>313</v>
      </c>
      <c r="D69" s="21" t="s">
        <v>314</v>
      </c>
      <c r="E69" s="30" t="s">
        <v>315</v>
      </c>
      <c r="F69" s="21" t="s">
        <v>302</v>
      </c>
      <c r="G69" s="30" t="s">
        <v>303</v>
      </c>
      <c r="H69" s="21" t="s">
        <v>297</v>
      </c>
      <c r="I69" s="21" t="s">
        <v>298</v>
      </c>
      <c r="J69" s="30" t="s">
        <v>316</v>
      </c>
    </row>
    <row r="70" ht="42" customHeight="1" spans="1:10">
      <c r="A70" s="137" t="s">
        <v>262</v>
      </c>
      <c r="B70" s="21" t="s">
        <v>440</v>
      </c>
      <c r="C70" s="21" t="s">
        <v>292</v>
      </c>
      <c r="D70" s="21" t="s">
        <v>293</v>
      </c>
      <c r="E70" s="30" t="s">
        <v>441</v>
      </c>
      <c r="F70" s="21" t="s">
        <v>302</v>
      </c>
      <c r="G70" s="30" t="s">
        <v>392</v>
      </c>
      <c r="H70" s="21" t="s">
        <v>319</v>
      </c>
      <c r="I70" s="21" t="s">
        <v>298</v>
      </c>
      <c r="J70" s="30" t="s">
        <v>442</v>
      </c>
    </row>
    <row r="71" ht="42" customHeight="1" spans="1:10">
      <c r="A71" s="137" t="s">
        <v>262</v>
      </c>
      <c r="B71" s="21" t="s">
        <v>440</v>
      </c>
      <c r="C71" s="21" t="s">
        <v>292</v>
      </c>
      <c r="D71" s="21" t="s">
        <v>300</v>
      </c>
      <c r="E71" s="30" t="s">
        <v>321</v>
      </c>
      <c r="F71" s="21" t="s">
        <v>302</v>
      </c>
      <c r="G71" s="30" t="s">
        <v>296</v>
      </c>
      <c r="H71" s="21" t="s">
        <v>297</v>
      </c>
      <c r="I71" s="21" t="s">
        <v>298</v>
      </c>
      <c r="J71" s="30" t="s">
        <v>443</v>
      </c>
    </row>
    <row r="72" ht="42" customHeight="1" spans="1:10">
      <c r="A72" s="137" t="s">
        <v>262</v>
      </c>
      <c r="B72" s="21" t="s">
        <v>440</v>
      </c>
      <c r="C72" s="21" t="s">
        <v>292</v>
      </c>
      <c r="D72" s="21" t="s">
        <v>306</v>
      </c>
      <c r="E72" s="30" t="s">
        <v>444</v>
      </c>
      <c r="F72" s="21" t="s">
        <v>322</v>
      </c>
      <c r="G72" s="30" t="s">
        <v>93</v>
      </c>
      <c r="H72" s="21" t="s">
        <v>324</v>
      </c>
      <c r="I72" s="21" t="s">
        <v>298</v>
      </c>
      <c r="J72" s="30" t="s">
        <v>445</v>
      </c>
    </row>
    <row r="73" ht="42" customHeight="1" spans="1:10">
      <c r="A73" s="137" t="s">
        <v>262</v>
      </c>
      <c r="B73" s="21" t="s">
        <v>440</v>
      </c>
      <c r="C73" s="21" t="s">
        <v>292</v>
      </c>
      <c r="D73" s="21" t="s">
        <v>326</v>
      </c>
      <c r="E73" s="30" t="s">
        <v>327</v>
      </c>
      <c r="F73" s="21" t="s">
        <v>322</v>
      </c>
      <c r="G73" s="30" t="s">
        <v>446</v>
      </c>
      <c r="H73" s="21" t="s">
        <v>329</v>
      </c>
      <c r="I73" s="21" t="s">
        <v>298</v>
      </c>
      <c r="J73" s="30" t="s">
        <v>330</v>
      </c>
    </row>
    <row r="74" ht="42" customHeight="1" spans="1:10">
      <c r="A74" s="137" t="s">
        <v>262</v>
      </c>
      <c r="B74" s="21" t="s">
        <v>440</v>
      </c>
      <c r="C74" s="21" t="s">
        <v>309</v>
      </c>
      <c r="D74" s="21" t="s">
        <v>381</v>
      </c>
      <c r="E74" s="30" t="s">
        <v>447</v>
      </c>
      <c r="F74" s="21" t="s">
        <v>302</v>
      </c>
      <c r="G74" s="30" t="s">
        <v>87</v>
      </c>
      <c r="H74" s="21" t="s">
        <v>353</v>
      </c>
      <c r="I74" s="21" t="s">
        <v>298</v>
      </c>
      <c r="J74" s="30" t="s">
        <v>448</v>
      </c>
    </row>
    <row r="75" ht="42" customHeight="1" spans="1:10">
      <c r="A75" s="137" t="s">
        <v>262</v>
      </c>
      <c r="B75" s="21" t="s">
        <v>440</v>
      </c>
      <c r="C75" s="21" t="s">
        <v>313</v>
      </c>
      <c r="D75" s="21" t="s">
        <v>314</v>
      </c>
      <c r="E75" s="30" t="s">
        <v>449</v>
      </c>
      <c r="F75" s="21" t="s">
        <v>302</v>
      </c>
      <c r="G75" s="30" t="s">
        <v>303</v>
      </c>
      <c r="H75" s="21" t="s">
        <v>297</v>
      </c>
      <c r="I75" s="21" t="s">
        <v>298</v>
      </c>
      <c r="J75" s="30" t="s">
        <v>449</v>
      </c>
    </row>
    <row r="76" ht="42" customHeight="1" spans="1:10">
      <c r="A76" s="137" t="s">
        <v>250</v>
      </c>
      <c r="B76" s="21" t="s">
        <v>450</v>
      </c>
      <c r="C76" s="21" t="s">
        <v>292</v>
      </c>
      <c r="D76" s="21" t="s">
        <v>293</v>
      </c>
      <c r="E76" s="30" t="s">
        <v>451</v>
      </c>
      <c r="F76" s="21" t="s">
        <v>302</v>
      </c>
      <c r="G76" s="30" t="s">
        <v>296</v>
      </c>
      <c r="H76" s="21" t="s">
        <v>297</v>
      </c>
      <c r="I76" s="21" t="s">
        <v>298</v>
      </c>
      <c r="J76" s="30" t="s">
        <v>452</v>
      </c>
    </row>
    <row r="77" ht="42" customHeight="1" spans="1:10">
      <c r="A77" s="137" t="s">
        <v>250</v>
      </c>
      <c r="B77" s="21" t="s">
        <v>450</v>
      </c>
      <c r="C77" s="21" t="s">
        <v>292</v>
      </c>
      <c r="D77" s="21" t="s">
        <v>300</v>
      </c>
      <c r="E77" s="30" t="s">
        <v>453</v>
      </c>
      <c r="F77" s="21" t="s">
        <v>302</v>
      </c>
      <c r="G77" s="30" t="s">
        <v>296</v>
      </c>
      <c r="H77" s="21" t="s">
        <v>297</v>
      </c>
      <c r="I77" s="21" t="s">
        <v>298</v>
      </c>
      <c r="J77" s="30" t="s">
        <v>454</v>
      </c>
    </row>
    <row r="78" ht="42" customHeight="1" spans="1:10">
      <c r="A78" s="137" t="s">
        <v>250</v>
      </c>
      <c r="B78" s="21" t="s">
        <v>450</v>
      </c>
      <c r="C78" s="21" t="s">
        <v>292</v>
      </c>
      <c r="D78" s="21" t="s">
        <v>306</v>
      </c>
      <c r="E78" s="30" t="s">
        <v>417</v>
      </c>
      <c r="F78" s="21" t="s">
        <v>322</v>
      </c>
      <c r="G78" s="30" t="s">
        <v>352</v>
      </c>
      <c r="H78" s="21" t="s">
        <v>353</v>
      </c>
      <c r="I78" s="21" t="s">
        <v>298</v>
      </c>
      <c r="J78" s="30" t="s">
        <v>418</v>
      </c>
    </row>
    <row r="79" ht="42" customHeight="1" spans="1:10">
      <c r="A79" s="137" t="s">
        <v>250</v>
      </c>
      <c r="B79" s="21" t="s">
        <v>450</v>
      </c>
      <c r="C79" s="21" t="s">
        <v>292</v>
      </c>
      <c r="D79" s="21" t="s">
        <v>326</v>
      </c>
      <c r="E79" s="30" t="s">
        <v>327</v>
      </c>
      <c r="F79" s="21" t="s">
        <v>322</v>
      </c>
      <c r="G79" s="30" t="s">
        <v>455</v>
      </c>
      <c r="H79" s="21" t="s">
        <v>356</v>
      </c>
      <c r="I79" s="21" t="s">
        <v>298</v>
      </c>
      <c r="J79" s="30" t="s">
        <v>456</v>
      </c>
    </row>
    <row r="80" ht="42" customHeight="1" spans="1:10">
      <c r="A80" s="137" t="s">
        <v>250</v>
      </c>
      <c r="B80" s="21" t="s">
        <v>450</v>
      </c>
      <c r="C80" s="21" t="s">
        <v>309</v>
      </c>
      <c r="D80" s="21" t="s">
        <v>381</v>
      </c>
      <c r="E80" s="30" t="s">
        <v>457</v>
      </c>
      <c r="F80" s="21" t="s">
        <v>295</v>
      </c>
      <c r="G80" s="30" t="s">
        <v>296</v>
      </c>
      <c r="H80" s="21" t="s">
        <v>297</v>
      </c>
      <c r="I80" s="21" t="s">
        <v>304</v>
      </c>
      <c r="J80" s="30" t="s">
        <v>458</v>
      </c>
    </row>
    <row r="81" ht="42" customHeight="1" spans="1:10">
      <c r="A81" s="137" t="s">
        <v>250</v>
      </c>
      <c r="B81" s="21" t="s">
        <v>450</v>
      </c>
      <c r="C81" s="21" t="s">
        <v>313</v>
      </c>
      <c r="D81" s="21" t="s">
        <v>314</v>
      </c>
      <c r="E81" s="30" t="s">
        <v>423</v>
      </c>
      <c r="F81" s="21" t="s">
        <v>302</v>
      </c>
      <c r="G81" s="30" t="s">
        <v>337</v>
      </c>
      <c r="H81" s="21" t="s">
        <v>297</v>
      </c>
      <c r="I81" s="21" t="s">
        <v>298</v>
      </c>
      <c r="J81" s="30" t="s">
        <v>360</v>
      </c>
    </row>
    <row r="82" ht="42" customHeight="1" spans="1:10">
      <c r="A82" s="137" t="s">
        <v>273</v>
      </c>
      <c r="B82" s="21" t="s">
        <v>459</v>
      </c>
      <c r="C82" s="21" t="s">
        <v>292</v>
      </c>
      <c r="D82" s="21" t="s">
        <v>293</v>
      </c>
      <c r="E82" s="30" t="s">
        <v>436</v>
      </c>
      <c r="F82" s="21" t="s">
        <v>302</v>
      </c>
      <c r="G82" s="30" t="s">
        <v>296</v>
      </c>
      <c r="H82" s="21" t="s">
        <v>297</v>
      </c>
      <c r="I82" s="21" t="s">
        <v>304</v>
      </c>
      <c r="J82" s="30" t="s">
        <v>437</v>
      </c>
    </row>
    <row r="83" ht="42" customHeight="1" spans="1:10">
      <c r="A83" s="137" t="s">
        <v>273</v>
      </c>
      <c r="B83" s="21" t="s">
        <v>459</v>
      </c>
      <c r="C83" s="21" t="s">
        <v>292</v>
      </c>
      <c r="D83" s="21" t="s">
        <v>300</v>
      </c>
      <c r="E83" s="30" t="s">
        <v>301</v>
      </c>
      <c r="F83" s="21" t="s">
        <v>302</v>
      </c>
      <c r="G83" s="30" t="s">
        <v>296</v>
      </c>
      <c r="H83" s="21" t="s">
        <v>297</v>
      </c>
      <c r="I83" s="21" t="s">
        <v>304</v>
      </c>
      <c r="J83" s="30" t="s">
        <v>305</v>
      </c>
    </row>
    <row r="84" ht="42" customHeight="1" spans="1:10">
      <c r="A84" s="137" t="s">
        <v>273</v>
      </c>
      <c r="B84" s="21" t="s">
        <v>459</v>
      </c>
      <c r="C84" s="21" t="s">
        <v>292</v>
      </c>
      <c r="D84" s="21" t="s">
        <v>306</v>
      </c>
      <c r="E84" s="30" t="s">
        <v>460</v>
      </c>
      <c r="F84" s="21" t="s">
        <v>461</v>
      </c>
      <c r="G84" s="30" t="s">
        <v>303</v>
      </c>
      <c r="H84" s="21" t="s">
        <v>297</v>
      </c>
      <c r="I84" s="21" t="s">
        <v>304</v>
      </c>
      <c r="J84" s="30" t="s">
        <v>462</v>
      </c>
    </row>
    <row r="85" ht="42" customHeight="1" spans="1:10">
      <c r="A85" s="137" t="s">
        <v>273</v>
      </c>
      <c r="B85" s="21" t="s">
        <v>459</v>
      </c>
      <c r="C85" s="21" t="s">
        <v>292</v>
      </c>
      <c r="D85" s="21" t="s">
        <v>326</v>
      </c>
      <c r="E85" s="30" t="s">
        <v>327</v>
      </c>
      <c r="F85" s="21" t="s">
        <v>302</v>
      </c>
      <c r="G85" s="30" t="s">
        <v>303</v>
      </c>
      <c r="H85" s="21" t="s">
        <v>297</v>
      </c>
      <c r="I85" s="21" t="s">
        <v>304</v>
      </c>
      <c r="J85" s="30" t="s">
        <v>463</v>
      </c>
    </row>
    <row r="86" ht="42" customHeight="1" spans="1:10">
      <c r="A86" s="137" t="s">
        <v>273</v>
      </c>
      <c r="B86" s="21" t="s">
        <v>459</v>
      </c>
      <c r="C86" s="21" t="s">
        <v>309</v>
      </c>
      <c r="D86" s="21" t="s">
        <v>310</v>
      </c>
      <c r="E86" s="30" t="s">
        <v>311</v>
      </c>
      <c r="F86" s="21" t="s">
        <v>302</v>
      </c>
      <c r="G86" s="30" t="s">
        <v>303</v>
      </c>
      <c r="H86" s="21" t="s">
        <v>297</v>
      </c>
      <c r="I86" s="21" t="s">
        <v>298</v>
      </c>
      <c r="J86" s="30" t="s">
        <v>312</v>
      </c>
    </row>
    <row r="87" ht="42" customHeight="1" spans="1:10">
      <c r="A87" s="137" t="s">
        <v>273</v>
      </c>
      <c r="B87" s="21" t="s">
        <v>459</v>
      </c>
      <c r="C87" s="21" t="s">
        <v>313</v>
      </c>
      <c r="D87" s="21" t="s">
        <v>314</v>
      </c>
      <c r="E87" s="30" t="s">
        <v>315</v>
      </c>
      <c r="F87" s="21" t="s">
        <v>302</v>
      </c>
      <c r="G87" s="30" t="s">
        <v>303</v>
      </c>
      <c r="H87" s="21" t="s">
        <v>297</v>
      </c>
      <c r="I87" s="21" t="s">
        <v>304</v>
      </c>
      <c r="J87" s="30" t="s">
        <v>316</v>
      </c>
    </row>
    <row r="88" ht="42" customHeight="1" spans="1:10">
      <c r="A88" s="137" t="s">
        <v>266</v>
      </c>
      <c r="B88" s="21" t="s">
        <v>464</v>
      </c>
      <c r="C88" s="21" t="s">
        <v>292</v>
      </c>
      <c r="D88" s="21" t="s">
        <v>293</v>
      </c>
      <c r="E88" s="30" t="s">
        <v>465</v>
      </c>
      <c r="F88" s="21" t="s">
        <v>295</v>
      </c>
      <c r="G88" s="30" t="s">
        <v>84</v>
      </c>
      <c r="H88" s="21" t="s">
        <v>466</v>
      </c>
      <c r="I88" s="21" t="s">
        <v>298</v>
      </c>
      <c r="J88" s="30" t="s">
        <v>467</v>
      </c>
    </row>
    <row r="89" ht="42" customHeight="1" spans="1:10">
      <c r="A89" s="137" t="s">
        <v>266</v>
      </c>
      <c r="B89" s="21" t="s">
        <v>464</v>
      </c>
      <c r="C89" s="21" t="s">
        <v>292</v>
      </c>
      <c r="D89" s="21" t="s">
        <v>300</v>
      </c>
      <c r="E89" s="30" t="s">
        <v>468</v>
      </c>
      <c r="F89" s="21" t="s">
        <v>295</v>
      </c>
      <c r="G89" s="30" t="s">
        <v>392</v>
      </c>
      <c r="H89" s="21" t="s">
        <v>353</v>
      </c>
      <c r="I89" s="21" t="s">
        <v>298</v>
      </c>
      <c r="J89" s="30" t="s">
        <v>469</v>
      </c>
    </row>
    <row r="90" ht="42" customHeight="1" spans="1:10">
      <c r="A90" s="137" t="s">
        <v>266</v>
      </c>
      <c r="B90" s="21" t="s">
        <v>464</v>
      </c>
      <c r="C90" s="21" t="s">
        <v>292</v>
      </c>
      <c r="D90" s="21" t="s">
        <v>300</v>
      </c>
      <c r="E90" s="30" t="s">
        <v>470</v>
      </c>
      <c r="F90" s="21" t="s">
        <v>295</v>
      </c>
      <c r="G90" s="30" t="s">
        <v>392</v>
      </c>
      <c r="H90" s="21" t="s">
        <v>353</v>
      </c>
      <c r="I90" s="21" t="s">
        <v>298</v>
      </c>
      <c r="J90" s="30" t="s">
        <v>469</v>
      </c>
    </row>
    <row r="91" ht="42" customHeight="1" spans="1:10">
      <c r="A91" s="137" t="s">
        <v>266</v>
      </c>
      <c r="B91" s="21" t="s">
        <v>464</v>
      </c>
      <c r="C91" s="21" t="s">
        <v>292</v>
      </c>
      <c r="D91" s="21" t="s">
        <v>326</v>
      </c>
      <c r="E91" s="30" t="s">
        <v>327</v>
      </c>
      <c r="F91" s="21" t="s">
        <v>471</v>
      </c>
      <c r="G91" s="30" t="s">
        <v>472</v>
      </c>
      <c r="H91" s="21" t="s">
        <v>356</v>
      </c>
      <c r="I91" s="21" t="s">
        <v>298</v>
      </c>
      <c r="J91" s="30" t="s">
        <v>473</v>
      </c>
    </row>
    <row r="92" ht="42" customHeight="1" spans="1:10">
      <c r="A92" s="137" t="s">
        <v>266</v>
      </c>
      <c r="B92" s="21" t="s">
        <v>464</v>
      </c>
      <c r="C92" s="21" t="s">
        <v>309</v>
      </c>
      <c r="D92" s="21" t="s">
        <v>381</v>
      </c>
      <c r="E92" s="30" t="s">
        <v>474</v>
      </c>
      <c r="F92" s="21" t="s">
        <v>295</v>
      </c>
      <c r="G92" s="30" t="s">
        <v>392</v>
      </c>
      <c r="H92" s="21" t="s">
        <v>353</v>
      </c>
      <c r="I92" s="21" t="s">
        <v>304</v>
      </c>
      <c r="J92" s="30" t="s">
        <v>475</v>
      </c>
    </row>
    <row r="93" ht="42" customHeight="1" spans="1:10">
      <c r="A93" s="137" t="s">
        <v>266</v>
      </c>
      <c r="B93" s="21" t="s">
        <v>464</v>
      </c>
      <c r="C93" s="21" t="s">
        <v>313</v>
      </c>
      <c r="D93" s="21" t="s">
        <v>314</v>
      </c>
      <c r="E93" s="30" t="s">
        <v>359</v>
      </c>
      <c r="F93" s="21" t="s">
        <v>302</v>
      </c>
      <c r="G93" s="30" t="s">
        <v>303</v>
      </c>
      <c r="H93" s="21" t="s">
        <v>297</v>
      </c>
      <c r="I93" s="21" t="s">
        <v>298</v>
      </c>
      <c r="J93" s="30" t="s">
        <v>476</v>
      </c>
    </row>
    <row r="94" ht="42" customHeight="1" spans="1:10">
      <c r="A94" s="137" t="s">
        <v>268</v>
      </c>
      <c r="B94" s="21" t="s">
        <v>477</v>
      </c>
      <c r="C94" s="21" t="s">
        <v>292</v>
      </c>
      <c r="D94" s="21" t="s">
        <v>293</v>
      </c>
      <c r="E94" s="30" t="s">
        <v>478</v>
      </c>
      <c r="F94" s="21" t="s">
        <v>295</v>
      </c>
      <c r="G94" s="30" t="s">
        <v>392</v>
      </c>
      <c r="H94" s="21" t="s">
        <v>353</v>
      </c>
      <c r="I94" s="21" t="s">
        <v>298</v>
      </c>
      <c r="J94" s="30" t="s">
        <v>479</v>
      </c>
    </row>
    <row r="95" ht="42" customHeight="1" spans="1:10">
      <c r="A95" s="137" t="s">
        <v>268</v>
      </c>
      <c r="B95" s="21" t="s">
        <v>477</v>
      </c>
      <c r="C95" s="21" t="s">
        <v>292</v>
      </c>
      <c r="D95" s="21" t="s">
        <v>300</v>
      </c>
      <c r="E95" s="30" t="s">
        <v>478</v>
      </c>
      <c r="F95" s="21" t="s">
        <v>295</v>
      </c>
      <c r="G95" s="30" t="s">
        <v>392</v>
      </c>
      <c r="H95" s="21" t="s">
        <v>353</v>
      </c>
      <c r="I95" s="21" t="s">
        <v>298</v>
      </c>
      <c r="J95" s="30" t="s">
        <v>480</v>
      </c>
    </row>
    <row r="96" ht="42" customHeight="1" spans="1:10">
      <c r="A96" s="137" t="s">
        <v>268</v>
      </c>
      <c r="B96" s="21" t="s">
        <v>477</v>
      </c>
      <c r="C96" s="21" t="s">
        <v>292</v>
      </c>
      <c r="D96" s="21" t="s">
        <v>326</v>
      </c>
      <c r="E96" s="30" t="s">
        <v>327</v>
      </c>
      <c r="F96" s="21" t="s">
        <v>471</v>
      </c>
      <c r="G96" s="30" t="s">
        <v>481</v>
      </c>
      <c r="H96" s="21" t="s">
        <v>356</v>
      </c>
      <c r="I96" s="21" t="s">
        <v>298</v>
      </c>
      <c r="J96" s="30" t="s">
        <v>482</v>
      </c>
    </row>
    <row r="97" ht="42" customHeight="1" spans="1:10">
      <c r="A97" s="137" t="s">
        <v>268</v>
      </c>
      <c r="B97" s="21" t="s">
        <v>477</v>
      </c>
      <c r="C97" s="21" t="s">
        <v>309</v>
      </c>
      <c r="D97" s="21" t="s">
        <v>381</v>
      </c>
      <c r="E97" s="30" t="s">
        <v>483</v>
      </c>
      <c r="F97" s="21" t="s">
        <v>295</v>
      </c>
      <c r="G97" s="30" t="s">
        <v>392</v>
      </c>
      <c r="H97" s="21" t="s">
        <v>353</v>
      </c>
      <c r="I97" s="21" t="s">
        <v>304</v>
      </c>
      <c r="J97" s="30" t="s">
        <v>484</v>
      </c>
    </row>
    <row r="98" ht="42" customHeight="1" spans="1:10">
      <c r="A98" s="137" t="s">
        <v>268</v>
      </c>
      <c r="B98" s="21" t="s">
        <v>477</v>
      </c>
      <c r="C98" s="21" t="s">
        <v>313</v>
      </c>
      <c r="D98" s="21" t="s">
        <v>314</v>
      </c>
      <c r="E98" s="30" t="s">
        <v>369</v>
      </c>
      <c r="F98" s="21" t="s">
        <v>302</v>
      </c>
      <c r="G98" s="30" t="s">
        <v>303</v>
      </c>
      <c r="H98" s="21" t="s">
        <v>297</v>
      </c>
      <c r="I98" s="21" t="s">
        <v>304</v>
      </c>
      <c r="J98" s="30" t="s">
        <v>370</v>
      </c>
    </row>
    <row r="99" ht="42" customHeight="1" spans="1:10">
      <c r="A99" s="137" t="s">
        <v>254</v>
      </c>
      <c r="B99" s="21" t="s">
        <v>485</v>
      </c>
      <c r="C99" s="21" t="s">
        <v>292</v>
      </c>
      <c r="D99" s="21" t="s">
        <v>293</v>
      </c>
      <c r="E99" s="30" t="s">
        <v>486</v>
      </c>
      <c r="F99" s="21" t="s">
        <v>295</v>
      </c>
      <c r="G99" s="30" t="s">
        <v>296</v>
      </c>
      <c r="H99" s="21" t="s">
        <v>297</v>
      </c>
      <c r="I99" s="21" t="s">
        <v>298</v>
      </c>
      <c r="J99" s="30" t="s">
        <v>487</v>
      </c>
    </row>
    <row r="100" ht="42" customHeight="1" spans="1:10">
      <c r="A100" s="137" t="s">
        <v>254</v>
      </c>
      <c r="B100" s="21" t="s">
        <v>485</v>
      </c>
      <c r="C100" s="21" t="s">
        <v>292</v>
      </c>
      <c r="D100" s="21" t="s">
        <v>300</v>
      </c>
      <c r="E100" s="30" t="s">
        <v>488</v>
      </c>
      <c r="F100" s="21" t="s">
        <v>295</v>
      </c>
      <c r="G100" s="30" t="s">
        <v>489</v>
      </c>
      <c r="H100" s="21" t="s">
        <v>329</v>
      </c>
      <c r="I100" s="21" t="s">
        <v>298</v>
      </c>
      <c r="J100" s="30" t="s">
        <v>490</v>
      </c>
    </row>
    <row r="101" ht="42" customHeight="1" spans="1:10">
      <c r="A101" s="137" t="s">
        <v>254</v>
      </c>
      <c r="B101" s="21" t="s">
        <v>485</v>
      </c>
      <c r="C101" s="21" t="s">
        <v>292</v>
      </c>
      <c r="D101" s="21" t="s">
        <v>306</v>
      </c>
      <c r="E101" s="30" t="s">
        <v>491</v>
      </c>
      <c r="F101" s="21" t="s">
        <v>295</v>
      </c>
      <c r="G101" s="30" t="s">
        <v>492</v>
      </c>
      <c r="H101" s="21" t="s">
        <v>324</v>
      </c>
      <c r="I101" s="21" t="s">
        <v>298</v>
      </c>
      <c r="J101" s="30" t="s">
        <v>493</v>
      </c>
    </row>
    <row r="102" ht="42" customHeight="1" spans="1:10">
      <c r="A102" s="137" t="s">
        <v>254</v>
      </c>
      <c r="B102" s="21" t="s">
        <v>485</v>
      </c>
      <c r="C102" s="21" t="s">
        <v>292</v>
      </c>
      <c r="D102" s="21" t="s">
        <v>326</v>
      </c>
      <c r="E102" s="30" t="s">
        <v>327</v>
      </c>
      <c r="F102" s="21" t="s">
        <v>302</v>
      </c>
      <c r="G102" s="30" t="s">
        <v>494</v>
      </c>
      <c r="H102" s="21" t="s">
        <v>329</v>
      </c>
      <c r="I102" s="21" t="s">
        <v>298</v>
      </c>
      <c r="J102" s="30" t="s">
        <v>495</v>
      </c>
    </row>
    <row r="103" ht="42" customHeight="1" spans="1:10">
      <c r="A103" s="137" t="s">
        <v>254</v>
      </c>
      <c r="B103" s="21" t="s">
        <v>485</v>
      </c>
      <c r="C103" s="21" t="s">
        <v>309</v>
      </c>
      <c r="D103" s="21" t="s">
        <v>310</v>
      </c>
      <c r="E103" s="30" t="s">
        <v>496</v>
      </c>
      <c r="F103" s="21" t="s">
        <v>302</v>
      </c>
      <c r="G103" s="30" t="s">
        <v>337</v>
      </c>
      <c r="H103" s="21" t="s">
        <v>297</v>
      </c>
      <c r="I103" s="21" t="s">
        <v>304</v>
      </c>
      <c r="J103" s="30" t="s">
        <v>497</v>
      </c>
    </row>
    <row r="104" ht="42" customHeight="1" spans="1:10">
      <c r="A104" s="137" t="s">
        <v>254</v>
      </c>
      <c r="B104" s="21" t="s">
        <v>485</v>
      </c>
      <c r="C104" s="21" t="s">
        <v>313</v>
      </c>
      <c r="D104" s="21" t="s">
        <v>314</v>
      </c>
      <c r="E104" s="30" t="s">
        <v>347</v>
      </c>
      <c r="F104" s="21" t="s">
        <v>302</v>
      </c>
      <c r="G104" s="30" t="s">
        <v>498</v>
      </c>
      <c r="H104" s="21" t="s">
        <v>297</v>
      </c>
      <c r="I104" s="21" t="s">
        <v>304</v>
      </c>
      <c r="J104" s="30" t="s">
        <v>499</v>
      </c>
    </row>
    <row r="105" ht="42" customHeight="1" spans="1:10">
      <c r="A105" s="137" t="s">
        <v>241</v>
      </c>
      <c r="B105" s="21" t="s">
        <v>500</v>
      </c>
      <c r="C105" s="21" t="s">
        <v>292</v>
      </c>
      <c r="D105" s="21" t="s">
        <v>293</v>
      </c>
      <c r="E105" s="30" t="s">
        <v>501</v>
      </c>
      <c r="F105" s="21" t="s">
        <v>295</v>
      </c>
      <c r="G105" s="30" t="s">
        <v>392</v>
      </c>
      <c r="H105" s="21" t="s">
        <v>353</v>
      </c>
      <c r="I105" s="21" t="s">
        <v>298</v>
      </c>
      <c r="J105" s="30" t="s">
        <v>502</v>
      </c>
    </row>
    <row r="106" ht="42" customHeight="1" spans="1:10">
      <c r="A106" s="137" t="s">
        <v>241</v>
      </c>
      <c r="B106" s="21" t="s">
        <v>500</v>
      </c>
      <c r="C106" s="21" t="s">
        <v>292</v>
      </c>
      <c r="D106" s="21" t="s">
        <v>293</v>
      </c>
      <c r="E106" s="30" t="s">
        <v>503</v>
      </c>
      <c r="F106" s="21" t="s">
        <v>295</v>
      </c>
      <c r="G106" s="30" t="s">
        <v>392</v>
      </c>
      <c r="H106" s="21" t="s">
        <v>319</v>
      </c>
      <c r="I106" s="21" t="s">
        <v>298</v>
      </c>
      <c r="J106" s="30" t="s">
        <v>504</v>
      </c>
    </row>
    <row r="107" ht="42" customHeight="1" spans="1:10">
      <c r="A107" s="137" t="s">
        <v>241</v>
      </c>
      <c r="B107" s="21" t="s">
        <v>500</v>
      </c>
      <c r="C107" s="21" t="s">
        <v>292</v>
      </c>
      <c r="D107" s="21" t="s">
        <v>293</v>
      </c>
      <c r="E107" s="30" t="s">
        <v>505</v>
      </c>
      <c r="F107" s="21" t="s">
        <v>295</v>
      </c>
      <c r="G107" s="30" t="s">
        <v>506</v>
      </c>
      <c r="H107" s="21" t="s">
        <v>507</v>
      </c>
      <c r="I107" s="21" t="s">
        <v>298</v>
      </c>
      <c r="J107" s="30" t="s">
        <v>508</v>
      </c>
    </row>
    <row r="108" ht="42" customHeight="1" spans="1:10">
      <c r="A108" s="137" t="s">
        <v>241</v>
      </c>
      <c r="B108" s="21" t="s">
        <v>500</v>
      </c>
      <c r="C108" s="21" t="s">
        <v>292</v>
      </c>
      <c r="D108" s="21" t="s">
        <v>300</v>
      </c>
      <c r="E108" s="30" t="s">
        <v>509</v>
      </c>
      <c r="F108" s="21" t="s">
        <v>295</v>
      </c>
      <c r="G108" s="30" t="s">
        <v>392</v>
      </c>
      <c r="H108" s="21" t="s">
        <v>353</v>
      </c>
      <c r="I108" s="21" t="s">
        <v>298</v>
      </c>
      <c r="J108" s="30" t="s">
        <v>510</v>
      </c>
    </row>
    <row r="109" ht="42" customHeight="1" spans="1:10">
      <c r="A109" s="137" t="s">
        <v>241</v>
      </c>
      <c r="B109" s="21" t="s">
        <v>500</v>
      </c>
      <c r="C109" s="21" t="s">
        <v>292</v>
      </c>
      <c r="D109" s="21" t="s">
        <v>300</v>
      </c>
      <c r="E109" s="30" t="s">
        <v>503</v>
      </c>
      <c r="F109" s="21" t="s">
        <v>295</v>
      </c>
      <c r="G109" s="30" t="s">
        <v>84</v>
      </c>
      <c r="H109" s="21" t="s">
        <v>319</v>
      </c>
      <c r="I109" s="21" t="s">
        <v>298</v>
      </c>
      <c r="J109" s="30" t="s">
        <v>511</v>
      </c>
    </row>
    <row r="110" ht="42" customHeight="1" spans="1:10">
      <c r="A110" s="137" t="s">
        <v>241</v>
      </c>
      <c r="B110" s="21" t="s">
        <v>500</v>
      </c>
      <c r="C110" s="21" t="s">
        <v>292</v>
      </c>
      <c r="D110" s="21" t="s">
        <v>300</v>
      </c>
      <c r="E110" s="30" t="s">
        <v>505</v>
      </c>
      <c r="F110" s="21" t="s">
        <v>295</v>
      </c>
      <c r="G110" s="30" t="s">
        <v>506</v>
      </c>
      <c r="H110" s="21" t="s">
        <v>507</v>
      </c>
      <c r="I110" s="21" t="s">
        <v>298</v>
      </c>
      <c r="J110" s="30" t="s">
        <v>512</v>
      </c>
    </row>
    <row r="111" ht="42" customHeight="1" spans="1:10">
      <c r="A111" s="137" t="s">
        <v>241</v>
      </c>
      <c r="B111" s="21" t="s">
        <v>500</v>
      </c>
      <c r="C111" s="21" t="s">
        <v>292</v>
      </c>
      <c r="D111" s="21" t="s">
        <v>326</v>
      </c>
      <c r="E111" s="30" t="s">
        <v>327</v>
      </c>
      <c r="F111" s="21" t="s">
        <v>471</v>
      </c>
      <c r="G111" s="30" t="s">
        <v>513</v>
      </c>
      <c r="H111" s="21" t="s">
        <v>356</v>
      </c>
      <c r="I111" s="21" t="s">
        <v>298</v>
      </c>
      <c r="J111" s="30" t="s">
        <v>514</v>
      </c>
    </row>
    <row r="112" ht="42" customHeight="1" spans="1:10">
      <c r="A112" s="137" t="s">
        <v>241</v>
      </c>
      <c r="B112" s="21" t="s">
        <v>500</v>
      </c>
      <c r="C112" s="21" t="s">
        <v>309</v>
      </c>
      <c r="D112" s="21" t="s">
        <v>381</v>
      </c>
      <c r="E112" s="30" t="s">
        <v>515</v>
      </c>
      <c r="F112" s="21" t="s">
        <v>295</v>
      </c>
      <c r="G112" s="30" t="s">
        <v>392</v>
      </c>
      <c r="H112" s="21" t="s">
        <v>353</v>
      </c>
      <c r="I112" s="21" t="s">
        <v>304</v>
      </c>
      <c r="J112" s="30" t="s">
        <v>516</v>
      </c>
    </row>
    <row r="113" ht="42" customHeight="1" spans="1:10">
      <c r="A113" s="137" t="s">
        <v>241</v>
      </c>
      <c r="B113" s="21" t="s">
        <v>500</v>
      </c>
      <c r="C113" s="21" t="s">
        <v>313</v>
      </c>
      <c r="D113" s="21" t="s">
        <v>314</v>
      </c>
      <c r="E113" s="30" t="s">
        <v>369</v>
      </c>
      <c r="F113" s="21" t="s">
        <v>302</v>
      </c>
      <c r="G113" s="30" t="s">
        <v>303</v>
      </c>
      <c r="H113" s="21" t="s">
        <v>297</v>
      </c>
      <c r="I113" s="21" t="s">
        <v>304</v>
      </c>
      <c r="J113" s="30" t="s">
        <v>370</v>
      </c>
    </row>
  </sheetData>
  <mergeCells count="38">
    <mergeCell ref="A3:J3"/>
    <mergeCell ref="A4:H4"/>
    <mergeCell ref="A9:A13"/>
    <mergeCell ref="A14:A19"/>
    <mergeCell ref="A20:A24"/>
    <mergeCell ref="A25:A29"/>
    <mergeCell ref="A30:A35"/>
    <mergeCell ref="A36:A41"/>
    <mergeCell ref="A42:A47"/>
    <mergeCell ref="A48:A52"/>
    <mergeCell ref="A53:A58"/>
    <mergeCell ref="A59:A64"/>
    <mergeCell ref="A65:A69"/>
    <mergeCell ref="A70:A75"/>
    <mergeCell ref="A76:A81"/>
    <mergeCell ref="A82:A87"/>
    <mergeCell ref="A88:A93"/>
    <mergeCell ref="A94:A98"/>
    <mergeCell ref="A99:A104"/>
    <mergeCell ref="A105:A113"/>
    <mergeCell ref="B9:B13"/>
    <mergeCell ref="B14:B19"/>
    <mergeCell ref="B20:B24"/>
    <mergeCell ref="B25:B29"/>
    <mergeCell ref="B30:B35"/>
    <mergeCell ref="B36:B41"/>
    <mergeCell ref="B42:B47"/>
    <mergeCell ref="B48:B52"/>
    <mergeCell ref="B53:B58"/>
    <mergeCell ref="B59:B64"/>
    <mergeCell ref="B65:B69"/>
    <mergeCell ref="B70:B75"/>
    <mergeCell ref="B76:B81"/>
    <mergeCell ref="B82:B87"/>
    <mergeCell ref="B88:B93"/>
    <mergeCell ref="B94:B98"/>
    <mergeCell ref="B99:B104"/>
    <mergeCell ref="B105:B113"/>
  </mergeCells>
  <printOptions horizontalCentered="1"/>
  <pageMargins left="0.959722222222222" right="0.959722222222222" top="0.719444444444444" bottom="0.719444444444444"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市对下转移支付预算表09-1</vt:lpstr>
      <vt:lpstr>市对下转移支付绩效目标表09-2</vt:lpstr>
      <vt:lpstr>新增资产配置表10</vt:lpstr>
      <vt:lpstr>上级转移支付补助项目支出预算表11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cp:lastModifiedBy>
  <dcterms:created xsi:type="dcterms:W3CDTF">2025-02-07T07:07:00Z</dcterms:created>
  <dcterms:modified xsi:type="dcterms:W3CDTF">2025-02-07T07:31:25Z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2052-12.1.0.19770</vt:lpwstr>
  </property>
  <property fmtid="{D5CDD505-2E9C-101B-9397-08002B2CF9AE}" pid="3" name="ICV">
    <vt:lpwstr>86DFA652B0FB44B5A5B0ED76EA1C3D57_13</vt:lpwstr>
  </property>
</Properties>
</file>